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cionovoa/Downloads/"/>
    </mc:Choice>
  </mc:AlternateContent>
  <xr:revisionPtr revIDLastSave="0" documentId="13_ncr:1_{735113AD-8BB5-D449-99D3-DD05147C7C27}" xr6:coauthVersionLast="47" xr6:coauthVersionMax="47" xr10:uidLastSave="{00000000-0000-0000-0000-000000000000}"/>
  <bookViews>
    <workbookView xWindow="0" yWindow="500" windowWidth="28580" windowHeight="16180" tabRatio="597" xr2:uid="{00000000-000D-0000-FFFF-FFFF00000000}"/>
  </bookViews>
  <sheets>
    <sheet name="Series Mensuales" sheetId="6" r:id="rId1"/>
    <sheet name="Series Anuales" sheetId="7" r:id="rId2"/>
    <sheet name="_xltb_storage_" sheetId="5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5" i="6" l="1"/>
  <c r="R206" i="6"/>
  <c r="R207" i="6"/>
  <c r="R208" i="6"/>
  <c r="R209" i="6"/>
  <c r="R210" i="6"/>
  <c r="R211" i="6"/>
  <c r="R212" i="6"/>
  <c r="R213" i="6"/>
  <c r="R214" i="6"/>
  <c r="R215" i="6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4" i="6"/>
  <c r="R235" i="6"/>
  <c r="R236" i="6"/>
  <c r="R237" i="6"/>
  <c r="R238" i="6"/>
  <c r="R239" i="6"/>
  <c r="R240" i="6"/>
  <c r="R241" i="6"/>
  <c r="R242" i="6"/>
  <c r="R243" i="6"/>
  <c r="R244" i="6"/>
  <c r="R245" i="6"/>
  <c r="R246" i="6"/>
  <c r="R247" i="6"/>
  <c r="R248" i="6"/>
  <c r="R249" i="6"/>
  <c r="R250" i="6"/>
  <c r="R251" i="6"/>
  <c r="R252" i="6"/>
  <c r="R253" i="6"/>
  <c r="R254" i="6"/>
  <c r="R255" i="6"/>
  <c r="R256" i="6"/>
  <c r="R257" i="6"/>
  <c r="R258" i="6"/>
  <c r="R259" i="6"/>
  <c r="R260" i="6"/>
  <c r="R261" i="6"/>
  <c r="R262" i="6"/>
  <c r="R263" i="6"/>
  <c r="R264" i="6"/>
  <c r="R265" i="6"/>
  <c r="R266" i="6"/>
  <c r="R267" i="6"/>
  <c r="R268" i="6"/>
  <c r="R269" i="6" l="1"/>
  <c r="R270" i="6"/>
  <c r="R271" i="6"/>
  <c r="R272" i="6"/>
  <c r="R273" i="6"/>
  <c r="R274" i="6"/>
  <c r="R275" i="6"/>
  <c r="R276" i="6"/>
  <c r="R277" i="6"/>
  <c r="R278" i="6"/>
  <c r="R279" i="6"/>
  <c r="R280" i="6"/>
  <c r="R281" i="6"/>
  <c r="R282" i="6"/>
  <c r="R283" i="6"/>
  <c r="R284" i="6"/>
  <c r="R285" i="6"/>
  <c r="R286" i="6"/>
  <c r="R287" i="6"/>
  <c r="R288" i="6"/>
  <c r="R289" i="6"/>
  <c r="R290" i="6"/>
  <c r="R291" i="6"/>
  <c r="R292" i="6"/>
  <c r="R293" i="6"/>
  <c r="R294" i="6"/>
  <c r="R295" i="6"/>
  <c r="R296" i="6"/>
  <c r="R297" i="6"/>
  <c r="R298" i="6"/>
  <c r="R299" i="6"/>
  <c r="R300" i="6"/>
  <c r="R301" i="6"/>
  <c r="R302" i="6"/>
  <c r="AC301" i="6" l="1"/>
  <c r="T300" i="6" l="1"/>
  <c r="AC281" i="6" l="1"/>
  <c r="A3" i="7" l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Laptop</author>
    <author>Usuario</author>
    <author>jorge giraudo</author>
  </authors>
  <commentList>
    <comment ref="B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Laptop: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DNL - MAGyP</t>
        </r>
      </text>
    </comment>
    <comment ref="C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Laptop: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DNL - MAGyP</t>
        </r>
      </text>
    </comment>
    <comment ref="H1" authorId="1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Tipo de cambio de referencia - Comunicación "A" 3500 mayorista promedio mensual - BCRA
</t>
        </r>
        <r>
          <rPr>
            <sz val="9"/>
            <color rgb="FF0000FF"/>
            <rFont val="Tahoma"/>
            <family val="2"/>
          </rPr>
          <t xml:space="preserve">www.bcra.gob.ar/Pdfs/Estadisticas/com3500.xls 
</t>
        </r>
        <r>
          <rPr>
            <sz val="9"/>
            <color rgb="FF0000FF"/>
            <rFont val="Tahoma"/>
            <family val="2"/>
          </rPr>
          <t>Validar con Bolsa de Cereales de Bs. As. en Archivo Histórico debajo del cuadro de cotizaciones de cada mes.</t>
        </r>
      </text>
    </comment>
    <comment ref="I1" authorId="1" shapeId="0" xr:uid="{00000000-0006-0000-0000-000004000000}">
      <text>
        <r>
          <rPr>
            <b/>
            <sz val="9"/>
            <color rgb="FF000000"/>
            <rFont val="Tahoma"/>
            <family val="2"/>
          </rPr>
          <t>Usuario: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DNL - MAGyP</t>
        </r>
      </text>
    </comment>
    <comment ref="J1" authorId="1" shapeId="0" xr:uid="{00000000-0006-0000-0000-000005000000}">
      <text>
        <r>
          <rPr>
            <sz val="9"/>
            <color rgb="FF000000"/>
            <rFont val="Tahoma"/>
            <family val="2"/>
          </rPr>
          <t>DNL - MAGyP</t>
        </r>
      </text>
    </comment>
    <comment ref="K1" authorId="1" shapeId="0" xr:uid="{00000000-0006-0000-0000-000006000000}">
      <text>
        <r>
          <rPr>
            <sz val="9"/>
            <color rgb="FF000000"/>
            <rFont val="Tahoma"/>
            <family val="2"/>
          </rPr>
          <t xml:space="preserve">PRODUCCION PRIMARIA
</t>
        </r>
        <r>
          <rPr>
            <sz val="9"/>
            <color rgb="FF000000"/>
            <rFont val="Tahoma"/>
            <family val="2"/>
          </rPr>
          <t xml:space="preserve">Solidos Informados al Sistema de Pago por Calidad
</t>
        </r>
        <r>
          <rPr>
            <sz val="9"/>
            <color rgb="FF000000"/>
            <rFont val="Tahoma"/>
            <family val="2"/>
          </rPr>
          <t xml:space="preserve">Grasa Butirosa
</t>
        </r>
        <r>
          <rPr>
            <sz val="9"/>
            <color rgb="FF000000"/>
            <rFont val="Tahoma"/>
            <family val="2"/>
          </rPr>
          <t xml:space="preserve">% promedio
</t>
        </r>
        <r>
          <rPr>
            <sz val="9"/>
            <color rgb="FF000000"/>
            <rFont val="Tahoma"/>
            <family val="2"/>
          </rPr>
          <t>2006-2012: CIL</t>
        </r>
      </text>
    </comment>
    <comment ref="L1" authorId="1" shapeId="0" xr:uid="{00000000-0006-0000-0000-000007000000}">
      <text>
        <r>
          <rPr>
            <sz val="9"/>
            <color rgb="FF000000"/>
            <rFont val="Tahoma"/>
            <family val="2"/>
          </rPr>
          <t xml:space="preserve">PRODUCCION PRIMARIA
</t>
        </r>
        <r>
          <rPr>
            <sz val="9"/>
            <color rgb="FF000000"/>
            <rFont val="Tahoma"/>
            <family val="2"/>
          </rPr>
          <t xml:space="preserve">Solidos Informados al Sistema de Pago por Calidad
</t>
        </r>
        <r>
          <rPr>
            <sz val="9"/>
            <color rgb="FF000000"/>
            <rFont val="Tahoma"/>
            <family val="2"/>
          </rPr>
          <t xml:space="preserve">Proteína
</t>
        </r>
        <r>
          <rPr>
            <sz val="9"/>
            <color rgb="FF000000"/>
            <rFont val="Tahoma"/>
            <family val="2"/>
          </rPr>
          <t xml:space="preserve">% promedio
</t>
        </r>
        <r>
          <rPr>
            <sz val="9"/>
            <color rgb="FF000000"/>
            <rFont val="Tahoma"/>
            <family val="2"/>
          </rPr>
          <t>2006-2012: CIL</t>
        </r>
      </text>
    </comment>
    <comment ref="M1" authorId="1" shapeId="0" xr:uid="{00000000-0006-0000-0000-000008000000}">
      <text>
        <r>
          <rPr>
            <sz val="9"/>
            <color rgb="FF000000"/>
            <rFont val="Tahoma"/>
            <family val="2"/>
          </rPr>
          <t xml:space="preserve">PRODUCCION PRIMARIA
</t>
        </r>
        <r>
          <rPr>
            <sz val="9"/>
            <color rgb="FF000000"/>
            <rFont val="Tahoma"/>
            <family val="2"/>
          </rPr>
          <t xml:space="preserve">Calidad Higiénica-Sanitaria
</t>
        </r>
        <r>
          <rPr>
            <sz val="9"/>
            <color rgb="FF000000"/>
            <rFont val="Tahoma"/>
            <family val="2"/>
          </rPr>
          <t xml:space="preserve">Unidades Formadoras de Colonias
</t>
        </r>
        <r>
          <rPr>
            <sz val="9"/>
            <color rgb="FF000000"/>
            <rFont val="Tahoma"/>
            <family val="2"/>
          </rPr>
          <t>Pdio. Informado al Sistema de pago por Calidad</t>
        </r>
      </text>
    </comment>
    <comment ref="N1" authorId="1" shapeId="0" xr:uid="{00000000-0006-0000-0000-000009000000}">
      <text>
        <r>
          <rPr>
            <sz val="9"/>
            <color rgb="FF000000"/>
            <rFont val="Tahoma"/>
            <family val="2"/>
          </rPr>
          <t xml:space="preserve">PRODUCCION PRIMARIA
</t>
        </r>
        <r>
          <rPr>
            <sz val="9"/>
            <color rgb="FF000000"/>
            <rFont val="Tahoma"/>
            <family val="2"/>
          </rPr>
          <t xml:space="preserve">Calidad Higiénica-Sanitaria
</t>
        </r>
        <r>
          <rPr>
            <sz val="9"/>
            <color rgb="FF000000"/>
            <rFont val="Tahoma"/>
            <family val="2"/>
          </rPr>
          <t xml:space="preserve">Recuento de Células Somáticas
</t>
        </r>
        <r>
          <rPr>
            <sz val="9"/>
            <color rgb="FF000000"/>
            <rFont val="Tahoma"/>
            <family val="2"/>
          </rPr>
          <t>Pdio. Informado al Sistema de pago por Calidad</t>
        </r>
      </text>
    </comment>
    <comment ref="P1" authorId="2" shapeId="0" xr:uid="{00000000-0006-0000-0000-00000A000000}">
      <text>
        <r>
          <rPr>
            <sz val="9"/>
            <color rgb="FF000000"/>
            <rFont val="Tahoma"/>
            <family val="2"/>
          </rPr>
          <t xml:space="preserve">Precios Agropecuarios de Referencia - INTA Rafaela
</t>
        </r>
      </text>
    </comment>
    <comment ref="Q1" authorId="1" shapeId="0" xr:uid="{00000000-0006-0000-0000-00000B000000}">
      <text>
        <r>
          <rPr>
            <sz val="9"/>
            <color rgb="FF000000"/>
            <rFont val="Tahoma"/>
            <family val="2"/>
          </rPr>
          <t>Costo Promedio Ponderado por cantidad de Tambos por Cuenca: 30% Chico, 30% Mediano, 40% Grande.INTA</t>
        </r>
      </text>
    </comment>
    <comment ref="U1" authorId="2" shapeId="0" xr:uid="{00000000-0006-0000-0000-00000C000000}">
      <text>
        <r>
          <rPr>
            <sz val="9"/>
            <color rgb="FF000000"/>
            <rFont val="Tahoma"/>
            <family val="2"/>
          </rPr>
          <t>DNL - MAGyP</t>
        </r>
      </text>
    </comment>
    <comment ref="V1" authorId="2" shapeId="0" xr:uid="{00000000-0006-0000-0000-00000D000000}">
      <text>
        <r>
          <rPr>
            <sz val="9"/>
            <color rgb="FF000000"/>
            <rFont val="Tahoma"/>
            <family val="2"/>
          </rPr>
          <t xml:space="preserve">DNL - MAGyP
</t>
        </r>
      </text>
    </comment>
    <comment ref="X1" authorId="2" shapeId="0" xr:uid="{00000000-0006-0000-0000-00000E000000}">
      <text>
        <r>
          <rPr>
            <sz val="9"/>
            <color rgb="FF000000"/>
            <rFont val="Tahoma"/>
            <family val="2"/>
          </rPr>
          <t xml:space="preserve">DNL-MAGyP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Z1" authorId="1" shapeId="0" xr:uid="{00000000-0006-0000-0000-00000F000000}">
      <text>
        <r>
          <rPr>
            <sz val="9"/>
            <color rgb="FF000000"/>
            <rFont val="Tahoma"/>
            <family val="2"/>
          </rPr>
          <t xml:space="preserve">www.buenosaires.gob.ar
</t>
        </r>
        <r>
          <rPr>
            <sz val="9"/>
            <color rgb="FF000000"/>
            <rFont val="Tahoma"/>
            <family val="2"/>
          </rPr>
          <t xml:space="preserve">Hacienda
</t>
        </r>
        <r>
          <rPr>
            <sz val="9"/>
            <color rgb="FF000000"/>
            <rFont val="Tahoma"/>
            <family val="2"/>
          </rPr>
          <t xml:space="preserve">Estadísticas y Censos
</t>
        </r>
        <r>
          <rPr>
            <sz val="9"/>
            <color rgb="FF000000"/>
            <rFont val="Tahoma"/>
            <family val="2"/>
          </rPr>
          <t xml:space="preserve">Banco de Datos
</t>
        </r>
        <r>
          <rPr>
            <sz val="9"/>
            <color rgb="FF000000"/>
            <rFont val="Tahoma"/>
            <family val="2"/>
          </rPr>
          <t xml:space="preserve">Buscador del Banco de Datos
</t>
        </r>
        <r>
          <rPr>
            <sz val="9"/>
            <color rgb="FF000000"/>
            <rFont val="Tahoma"/>
            <family val="2"/>
          </rPr>
          <t>"Precios medios de productos alimenticios (pesos) CABA</t>
        </r>
      </text>
    </comment>
    <comment ref="AC1" authorId="1" shapeId="0" xr:uid="{00000000-0006-0000-0000-000010000000}">
      <text>
        <r>
          <rPr>
            <sz val="9"/>
            <color rgb="FF000000"/>
            <rFont val="Tahoma"/>
            <family val="2"/>
          </rPr>
          <t xml:space="preserve">Global Dairy Trade
</t>
        </r>
        <r>
          <rPr>
            <sz val="9"/>
            <color rgb="FF000000"/>
            <rFont val="Tahoma"/>
            <family val="2"/>
          </rPr>
          <t xml:space="preserve">Leche en Polvo Entera
</t>
        </r>
        <r>
          <rPr>
            <sz val="9"/>
            <color rgb="FF000000"/>
            <rFont val="Tahoma"/>
            <family val="2"/>
          </rPr>
          <t>Promedio de los dos valores mensuales</t>
        </r>
      </text>
    </comment>
    <comment ref="AD1" authorId="2" shapeId="0" xr:uid="{00000000-0006-0000-0000-000011000000}">
      <text>
        <r>
          <rPr>
            <sz val="9"/>
            <color rgb="FF000000"/>
            <rFont val="Tahoma"/>
            <family val="2"/>
          </rPr>
          <t xml:space="preserve">http://www.fao.org/worldfoodsituation/foodpricesindex/es/
</t>
        </r>
        <r>
          <rPr>
            <sz val="9"/>
            <color rgb="FF000000"/>
            <rFont val="Tahoma"/>
            <family val="2"/>
          </rPr>
          <t>Debajo del gráfico de Food price indices, bajar el excel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B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Usuario:
</t>
        </r>
        <r>
          <rPr>
            <sz val="9"/>
            <color indexed="81"/>
            <rFont val="Tahoma"/>
            <family val="2"/>
          </rPr>
          <t>DNL- MAGyP</t>
        </r>
      </text>
    </comment>
    <comment ref="C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DNL - MAGyP</t>
        </r>
      </text>
    </comment>
    <comment ref="D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SENASA</t>
        </r>
      </text>
    </comment>
    <comment ref="E1" authorId="0" shapeId="0" xr:uid="{00000000-0006-0000-0100-000004000000}">
      <text>
        <r>
          <rPr>
            <b/>
            <sz val="9"/>
            <color rgb="FF000000"/>
            <rFont val="Tahoma"/>
            <family val="2"/>
          </rPr>
          <t xml:space="preserve">Usuario:
</t>
        </r>
        <r>
          <rPr>
            <b/>
            <sz val="9"/>
            <color rgb="FF000000"/>
            <rFont val="Tahoma"/>
            <family val="2"/>
          </rPr>
          <t>SENASA</t>
        </r>
      </text>
    </comment>
    <comment ref="G1" authorId="0" shapeId="0" xr:uid="{00000000-0006-0000-0100-000005000000}">
      <text>
        <r>
          <rPr>
            <b/>
            <sz val="9"/>
            <color rgb="FF000000"/>
            <rFont val="Tahoma"/>
            <family val="2"/>
          </rPr>
          <t>Usuario:</t>
        </r>
        <r>
          <rPr>
            <sz val="9"/>
            <color rgb="FF000000"/>
            <rFont val="Tahoma"/>
            <family val="2"/>
          </rPr>
          <t xml:space="preserve">
DNL - MAGyP</t>
        </r>
      </text>
    </comment>
    <comment ref="H1" authorId="0" shapeId="0" xr:uid="{00000000-0006-0000-0100-000006000000}">
      <text>
        <r>
          <rPr>
            <b/>
            <sz val="9"/>
            <color rgb="FF000000"/>
            <rFont val="Tahoma"/>
            <family val="2"/>
          </rPr>
          <t>Usuario:</t>
        </r>
        <r>
          <rPr>
            <sz val="9"/>
            <color rgb="FF000000"/>
            <rFont val="Tahoma"/>
            <family val="2"/>
          </rPr>
          <t xml:space="preserve">
DNL - MAGyP</t>
        </r>
      </text>
    </comment>
  </commentList>
</comments>
</file>

<file path=xl/sharedStrings.xml><?xml version="1.0" encoding="utf-8"?>
<sst xmlns="http://schemas.openxmlformats.org/spreadsheetml/2006/main" count="42" uniqueCount="42">
  <si>
    <t>Año</t>
  </si>
  <si>
    <t>Mes</t>
  </si>
  <si>
    <t>IPC - INDEC CoberNac</t>
  </si>
  <si>
    <t>RENTABILIDAD</t>
  </si>
  <si>
    <t>PRECIO DE EQUILIBRIO</t>
  </si>
  <si>
    <t>Producción diaria por tambos NACIONAL</t>
  </si>
  <si>
    <r>
      <rPr>
        <b/>
        <sz val="11"/>
        <color theme="1"/>
        <rFont val="Calibri"/>
        <family val="2"/>
        <scheme val="minor"/>
      </rPr>
      <t xml:space="preserve">CELULAS SOMÁTICAS </t>
    </r>
    <r>
      <rPr>
        <sz val="11"/>
        <color theme="1"/>
        <rFont val="Calibri"/>
        <family val="2"/>
        <scheme val="minor"/>
      </rPr>
      <t xml:space="preserve"> en miles</t>
    </r>
  </si>
  <si>
    <r>
      <rPr>
        <b/>
        <sz val="11"/>
        <color theme="1"/>
        <rFont val="Calibri"/>
        <family val="2"/>
        <scheme val="minor"/>
      </rPr>
      <t xml:space="preserve">UFC/ml </t>
    </r>
    <r>
      <rPr>
        <sz val="11"/>
        <color theme="1"/>
        <rFont val="Calibri"/>
        <family val="2"/>
        <scheme val="minor"/>
      </rPr>
      <t xml:space="preserve">     en miles</t>
    </r>
  </si>
  <si>
    <r>
      <rPr>
        <b/>
        <sz val="11"/>
        <color theme="1"/>
        <rFont val="Calibri"/>
        <family val="2"/>
        <scheme val="minor"/>
      </rPr>
      <t xml:space="preserve">PROTEINA </t>
    </r>
    <r>
      <rPr>
        <sz val="11"/>
        <color theme="1"/>
        <rFont val="Calibri"/>
        <family val="2"/>
        <scheme val="minor"/>
      </rPr>
      <t xml:space="preserve"> %</t>
    </r>
  </si>
  <si>
    <r>
      <rPr>
        <b/>
        <sz val="11"/>
        <color theme="1"/>
        <rFont val="Calibri"/>
        <family val="2"/>
        <scheme val="minor"/>
      </rPr>
      <t>GRASA BUTIROSA</t>
    </r>
    <r>
      <rPr>
        <sz val="11"/>
        <color theme="1"/>
        <rFont val="Calibri"/>
        <family val="2"/>
        <scheme val="minor"/>
      </rPr>
      <t xml:space="preserve">   %</t>
    </r>
  </si>
  <si>
    <t>Indice de Precios de los Lácteos FAO</t>
  </si>
  <si>
    <r>
      <rPr>
        <b/>
        <sz val="11"/>
        <color theme="1"/>
        <rFont val="Calibri"/>
        <family val="2"/>
        <scheme val="minor"/>
      </rPr>
      <t>LPE GDT</t>
    </r>
    <r>
      <rPr>
        <sz val="11"/>
        <color theme="1"/>
        <rFont val="Calibri"/>
        <family val="2"/>
        <scheme val="minor"/>
      </rPr>
      <t xml:space="preserve"> dólares/ton.</t>
    </r>
  </si>
  <si>
    <r>
      <rPr>
        <b/>
        <sz val="11"/>
        <color theme="1"/>
        <rFont val="Calibri"/>
        <family val="2"/>
        <scheme val="minor"/>
      </rPr>
      <t xml:space="preserve">EXPORTACIONES         </t>
    </r>
    <r>
      <rPr>
        <sz val="11"/>
        <color theme="1"/>
        <rFont val="Calibri"/>
        <family val="2"/>
        <scheme val="minor"/>
      </rPr>
      <t xml:space="preserve">    toneladas/mes</t>
    </r>
  </si>
  <si>
    <r>
      <rPr>
        <b/>
        <sz val="11"/>
        <color theme="1"/>
        <rFont val="Calibri"/>
        <family val="2"/>
        <scheme val="minor"/>
      </rPr>
      <t xml:space="preserve">EXPORTACIONES         </t>
    </r>
    <r>
      <rPr>
        <sz val="11"/>
        <color theme="1"/>
        <rFont val="Calibri"/>
        <family val="2"/>
        <scheme val="minor"/>
      </rPr>
      <t xml:space="preserve">    miles de US$/mes</t>
    </r>
  </si>
  <si>
    <r>
      <rPr>
        <b/>
        <sz val="11"/>
        <color theme="1"/>
        <rFont val="Calibri"/>
        <family val="2"/>
        <scheme val="minor"/>
      </rPr>
      <t>PRODUCCION NACIONAL DE LECHE</t>
    </r>
    <r>
      <rPr>
        <sz val="11"/>
        <color theme="1"/>
        <rFont val="Calibri"/>
        <family val="2"/>
        <scheme val="minor"/>
      </rPr>
      <t xml:space="preserve"> millones de lts./mes</t>
    </r>
  </si>
  <si>
    <t>RELACION VAQUILLONA AL PARIR - LECHE</t>
  </si>
  <si>
    <t>RELACION LECHE/MAIZ</t>
  </si>
  <si>
    <r>
      <rPr>
        <b/>
        <sz val="11"/>
        <color theme="1"/>
        <rFont val="Calibri"/>
        <family val="2"/>
        <scheme val="minor"/>
      </rPr>
      <t xml:space="preserve">DOLAR OFICIAL </t>
    </r>
    <r>
      <rPr>
        <sz val="11"/>
        <color theme="1"/>
        <rFont val="Calibri"/>
        <family val="2"/>
        <scheme val="minor"/>
      </rPr>
      <t>$/US$</t>
    </r>
  </si>
  <si>
    <r>
      <rPr>
        <b/>
        <sz val="11"/>
        <color theme="1"/>
        <rFont val="Calibri"/>
        <family val="2"/>
        <scheme val="minor"/>
      </rPr>
      <t xml:space="preserve">PRODUCCION NACIONAL DE LECHE  </t>
    </r>
    <r>
      <rPr>
        <sz val="11"/>
        <color theme="1"/>
        <rFont val="Calibri"/>
        <family val="2"/>
        <scheme val="minor"/>
      </rPr>
      <t xml:space="preserve">           en millones de litros</t>
    </r>
  </si>
  <si>
    <r>
      <rPr>
        <b/>
        <sz val="11"/>
        <color theme="1"/>
        <rFont val="Calibri"/>
        <family val="2"/>
        <scheme val="minor"/>
      </rPr>
      <t xml:space="preserve">PRODUCCION NACIONAL DE LECHE  </t>
    </r>
    <r>
      <rPr>
        <sz val="11"/>
        <color theme="1"/>
        <rFont val="Calibri"/>
        <family val="2"/>
        <scheme val="minor"/>
      </rPr>
      <t xml:space="preserve">           Nueva Serie 2018</t>
    </r>
  </si>
  <si>
    <r>
      <rPr>
        <b/>
        <sz val="10"/>
        <color theme="1"/>
        <rFont val="Calibri"/>
        <family val="2"/>
        <scheme val="minor"/>
      </rPr>
      <t xml:space="preserve">EXPORTACIONES </t>
    </r>
    <r>
      <rPr>
        <sz val="10"/>
        <color theme="1"/>
        <rFont val="Calibri"/>
        <family val="2"/>
        <scheme val="minor"/>
      </rPr>
      <t>en miles de dòlares</t>
    </r>
  </si>
  <si>
    <r>
      <rPr>
        <b/>
        <sz val="10"/>
        <color theme="1"/>
        <rFont val="Calibri"/>
        <family val="2"/>
        <scheme val="minor"/>
      </rPr>
      <t xml:space="preserve">EXPORTACIONES </t>
    </r>
    <r>
      <rPr>
        <sz val="10"/>
        <color theme="1"/>
        <rFont val="Calibri"/>
        <family val="2"/>
        <scheme val="minor"/>
      </rPr>
      <t>en           toneladas</t>
    </r>
  </si>
  <si>
    <r>
      <t xml:space="preserve">UNIDADES PRODUCTIVAS </t>
    </r>
    <r>
      <rPr>
        <sz val="11"/>
        <color theme="1"/>
        <rFont val="Calibri"/>
        <family val="2"/>
        <scheme val="minor"/>
      </rPr>
      <t>cantidad de tambos</t>
    </r>
    <r>
      <rPr>
        <b/>
        <sz val="11"/>
        <color theme="1"/>
        <rFont val="Calibri"/>
        <family val="2"/>
        <scheme val="minor"/>
      </rPr>
      <t xml:space="preserve">        </t>
    </r>
  </si>
  <si>
    <r>
      <t xml:space="preserve">VACAS </t>
    </r>
    <r>
      <rPr>
        <sz val="11"/>
        <color theme="1"/>
        <rFont val="Calibri"/>
        <family val="2"/>
        <scheme val="minor"/>
      </rPr>
      <t>cabezas totales</t>
    </r>
  </si>
  <si>
    <t>XL Toolbox Settings</t>
  </si>
  <si>
    <t>export_preset</t>
  </si>
  <si>
    <t>export_path</t>
  </si>
  <si>
    <t>&lt;?xml version="1.0" encoding="utf-16"?&gt;_x000D_
&lt;Preset xmlns:xsd="http://www.w3.org/2001/XMLSchema" xmlns:xsi="http://www.w3.org/2001/XMLSchema-instance"&gt;_x000D_
  &lt;Name&gt;Png, 600 dpi, RGB, Transparent canvas&lt;/Name&gt;_x000D_
  &lt;Dpi&gt;300&lt;/Dpi&gt;_x000D_
  &lt;FileType&gt;Png&lt;/FileType&gt;_x000D_
  &lt;ColorSpace&gt;Rgb&lt;/ColorSpace&gt;_x000D_
  &lt;Transparency&gt;TransparentCanvas&lt;/Transparency&gt;_x000D_
  &lt;UseColorProfile&gt;false&lt;/UseColorProfile&gt;_x000D_
  &lt;ColorProfile&gt;sRGB Color Space Profile&lt;/ColorProfile&gt;_x000D_
&lt;/Preset&gt;</t>
  </si>
  <si>
    <t>C:\Users\Laptop\Documents\Documents\FunPEL.OCLA\20.22\8. AGO\expo\expo.png</t>
  </si>
  <si>
    <t xml:space="preserve">COSTO </t>
  </si>
  <si>
    <t xml:space="preserve">ELABORACIÓN TOTAL </t>
  </si>
  <si>
    <t xml:space="preserve">EXISTENCIAS TOTAL </t>
  </si>
  <si>
    <t xml:space="preserve">VENTAS TOTALES </t>
  </si>
  <si>
    <t>CONSUMO PER CÁPITA en litros por hab. por año</t>
  </si>
  <si>
    <t xml:space="preserve">QUESO TIPO CUARTIROLO $/kg </t>
  </si>
  <si>
    <t>LECHE COMUN ENTERA $/litro</t>
  </si>
  <si>
    <t>YOGUR para beber sachet $/1000 grs</t>
  </si>
  <si>
    <t>Precio/litro Nacional - SIGLeA</t>
  </si>
  <si>
    <t>Precio/kg. de SU Nacional - SIGLeA</t>
  </si>
  <si>
    <t>Leche, Productos Lácteos y Huevos GBA -INDEC</t>
  </si>
  <si>
    <t>IPIM Nivel General - INDEC</t>
  </si>
  <si>
    <t>IPIM Lácteos - INDEC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</si>
</sst>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-;\-* #,##0.00_-;_-* &quot;-&quot;??_-;_-@_-"/>
    <numFmt numFmtId="165" formatCode="0.0000"/>
    <numFmt numFmtId="166" formatCode="0.0"/>
    <numFmt numFmtId="167" formatCode="0.0%"/>
    <numFmt numFmtId="168" formatCode="#,##0.00_ ;\-#,##0.00\ "/>
    <numFmt numFmtId="169" formatCode="#,##0.0"/>
    <numFmt numFmtId="170" formatCode="&quot;$&quot;\ #,##0.00;&quot;$&quot;\ \-#,##0.00"/>
    <numFmt numFmtId="171" formatCode="_ * #,##0.00_ ;_ * \-#,##0.00_ ;_ * &quot;-&quot;??_ ;_ @_ "/>
    <numFmt numFmtId="172" formatCode="#,##0.0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b/>
      <sz val="10"/>
      <color theme="1"/>
      <name val="Trebuchet MS"/>
      <family val="2"/>
    </font>
    <font>
      <sz val="12"/>
      <color theme="1"/>
      <name val="Trebuchet MS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indexed="81"/>
      <name val="Tahoma"/>
      <family val="2"/>
    </font>
    <font>
      <sz val="9"/>
      <color rgb="FF0000FF"/>
      <name val="Tahoma"/>
      <family val="2"/>
    </font>
    <font>
      <b/>
      <sz val="9"/>
      <color indexed="81"/>
      <name val="Tahoma"/>
      <family val="2"/>
    </font>
    <font>
      <b/>
      <sz val="11"/>
      <color theme="3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0"/>
      <color rgb="FF95C11F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1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61BAE8"/>
      </patternFill>
    </fill>
    <fill>
      <patternFill patternType="solid">
        <fgColor rgb="FF999999"/>
      </patternFill>
    </fill>
    <fill>
      <patternFill patternType="solid">
        <fgColor rgb="FFDFEFFB"/>
      </patternFill>
    </fill>
    <fill>
      <patternFill patternType="solid">
        <fgColor rgb="FFBBDDF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02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0" fillId="0" borderId="0"/>
    <xf numFmtId="171" fontId="1" fillId="0" borderId="0" applyFont="0" applyFill="0" applyBorder="0" applyAlignment="0" applyProtection="0"/>
    <xf numFmtId="0" fontId="10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" fillId="0" borderId="0"/>
    <xf numFmtId="4" fontId="8" fillId="0" borderId="0">
      <alignment horizontal="left" vertical="top"/>
    </xf>
    <xf numFmtId="0" fontId="8" fillId="0" borderId="0" applyNumberFormat="0" applyFill="0" applyProtection="0">
      <alignment horizontal="left"/>
    </xf>
    <xf numFmtId="0" fontId="21" fillId="6" borderId="6" applyProtection="0">
      <alignment horizontal="center" vertical="center"/>
    </xf>
    <xf numFmtId="4" fontId="8" fillId="10" borderId="6" applyProtection="0">
      <alignment horizontal="center" vertical="center"/>
    </xf>
    <xf numFmtId="4" fontId="8" fillId="11" borderId="6" applyProtection="0">
      <alignment horizontal="center" vertical="center"/>
    </xf>
    <xf numFmtId="0" fontId="21" fillId="8" borderId="6" applyProtection="0">
      <alignment horizontal="center" vertical="center"/>
    </xf>
    <xf numFmtId="0" fontId="21" fillId="9" borderId="6" applyProtection="0">
      <alignment horizontal="center" vertical="center"/>
    </xf>
    <xf numFmtId="0" fontId="23" fillId="0" borderId="0"/>
    <xf numFmtId="0" fontId="1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4" fontId="8" fillId="0" borderId="0">
      <alignment horizontal="left" vertical="top"/>
    </xf>
    <xf numFmtId="0" fontId="10" fillId="0" borderId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6" fillId="0" borderId="0" applyNumberFormat="0" applyFill="0" applyProtection="0">
      <alignment horizontal="left"/>
    </xf>
    <xf numFmtId="0" fontId="20" fillId="0" borderId="5" applyNumberFormat="0" applyFill="0" applyAlignment="0" applyProtection="0"/>
    <xf numFmtId="39" fontId="22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23" fillId="0" borderId="0"/>
    <xf numFmtId="0" fontId="1" fillId="0" borderId="0"/>
    <xf numFmtId="4" fontId="8" fillId="0" borderId="0">
      <alignment horizontal="left" vertical="top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 applyNumberFormat="0" applyFill="0" applyBorder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9" applyNumberFormat="0" applyAlignment="0" applyProtection="0"/>
    <xf numFmtId="0" fontId="34" fillId="16" borderId="10" applyNumberFormat="0" applyAlignment="0" applyProtection="0"/>
    <xf numFmtId="0" fontId="35" fillId="16" borderId="9" applyNumberFormat="0" applyAlignment="0" applyProtection="0"/>
    <xf numFmtId="0" fontId="36" fillId="0" borderId="11" applyNumberFormat="0" applyFill="0" applyAlignment="0" applyProtection="0"/>
    <xf numFmtId="0" fontId="2" fillId="17" borderId="12" applyNumberFormat="0" applyAlignment="0" applyProtection="0"/>
    <xf numFmtId="0" fontId="3" fillId="0" borderId="0" applyNumberFormat="0" applyFill="0" applyBorder="0" applyAlignment="0" applyProtection="0"/>
    <xf numFmtId="0" fontId="1" fillId="18" borderId="13" applyNumberFormat="0" applyFont="0" applyAlignment="0" applyProtection="0"/>
    <xf numFmtId="0" fontId="37" fillId="0" borderId="0" applyNumberFormat="0" applyFill="0" applyBorder="0" applyAlignment="0" applyProtection="0"/>
    <xf numFmtId="0" fontId="4" fillId="0" borderId="14" applyNumberFormat="0" applyFill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5" fillId="38" borderId="0" applyNumberFormat="0" applyBorder="0" applyAlignment="0" applyProtection="0"/>
    <xf numFmtId="0" fontId="38" fillId="14" borderId="0" applyNumberFormat="0" applyBorder="0" applyAlignment="0" applyProtection="0"/>
    <xf numFmtId="0" fontId="1" fillId="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108">
    <xf numFmtId="0" fontId="0" fillId="0" borderId="0" xfId="0"/>
    <xf numFmtId="17" fontId="0" fillId="0" borderId="1" xfId="0" applyNumberFormat="1" applyBorder="1" applyAlignment="1">
      <alignment horizontal="left"/>
    </xf>
    <xf numFmtId="16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1" fontId="0" fillId="0" borderId="1" xfId="1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0" fontId="1" fillId="0" borderId="1" xfId="1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10" fontId="1" fillId="0" borderId="1" xfId="1" applyNumberFormat="1" applyFont="1" applyBorder="1" applyAlignment="1">
      <alignment horizontal="center" vertical="center" wrapText="1"/>
    </xf>
    <xf numFmtId="170" fontId="13" fillId="0" borderId="1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7" applyNumberFormat="1" applyFont="1" applyBorder="1" applyAlignment="1">
      <alignment horizontal="center" vertical="center"/>
    </xf>
    <xf numFmtId="10" fontId="1" fillId="0" borderId="1" xfId="8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0" fontId="1" fillId="0" borderId="1" xfId="7" applyNumberFormat="1" applyFont="1" applyBorder="1" applyAlignment="1">
      <alignment horizontal="center" vertical="center" wrapText="1"/>
    </xf>
    <xf numFmtId="10" fontId="1" fillId="0" borderId="1" xfId="8" applyNumberFormat="1" applyFont="1" applyBorder="1" applyAlignment="1">
      <alignment horizontal="center" vertical="center" wrapText="1"/>
    </xf>
    <xf numFmtId="10" fontId="6" fillId="0" borderId="1" xfId="1" applyNumberFormat="1" applyFont="1" applyBorder="1" applyAlignment="1">
      <alignment horizontal="center"/>
    </xf>
    <xf numFmtId="10" fontId="3" fillId="0" borderId="1" xfId="1" applyNumberFormat="1" applyFont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/>
    </xf>
    <xf numFmtId="3" fontId="6" fillId="4" borderId="1" xfId="6" applyNumberFormat="1" applyFont="1" applyFill="1" applyBorder="1" applyAlignment="1">
      <alignment horizontal="center" vertical="center"/>
    </xf>
    <xf numFmtId="3" fontId="6" fillId="0" borderId="1" xfId="6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1" fontId="0" fillId="0" borderId="1" xfId="1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6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166" fontId="12" fillId="0" borderId="1" xfId="0" applyNumberFormat="1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169" fontId="6" fillId="4" borderId="1" xfId="4" applyNumberFormat="1" applyFont="1" applyFill="1" applyBorder="1" applyAlignment="1">
      <alignment horizontal="center" vertical="center"/>
    </xf>
    <xf numFmtId="169" fontId="6" fillId="0" borderId="1" xfId="4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9" fontId="6" fillId="4" borderId="1" xfId="0" applyNumberFormat="1" applyFon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4" fontId="0" fillId="0" borderId="1" xfId="1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wrapText="1"/>
    </xf>
    <xf numFmtId="2" fontId="1" fillId="0" borderId="1" xfId="1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3" fontId="0" fillId="0" borderId="1" xfId="1" applyNumberFormat="1" applyFont="1" applyBorder="1" applyAlignment="1">
      <alignment horizontal="center"/>
    </xf>
    <xf numFmtId="3" fontId="0" fillId="0" borderId="1" xfId="1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4" fontId="1" fillId="0" borderId="1" xfId="1" applyNumberFormat="1" applyFont="1" applyFill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4" fontId="0" fillId="0" borderId="1" xfId="1" applyNumberFormat="1" applyFont="1" applyFill="1" applyBorder="1" applyAlignment="1">
      <alignment horizontal="center"/>
    </xf>
    <xf numFmtId="169" fontId="0" fillId="0" borderId="1" xfId="1" applyNumberFormat="1" applyFont="1" applyFill="1" applyBorder="1" applyAlignment="1">
      <alignment horizontal="center"/>
    </xf>
    <xf numFmtId="167" fontId="0" fillId="0" borderId="1" xfId="1" applyNumberFormat="1" applyFont="1" applyFill="1" applyBorder="1" applyAlignment="1">
      <alignment horizontal="center"/>
    </xf>
    <xf numFmtId="2" fontId="1" fillId="0" borderId="1" xfId="1" applyNumberFormat="1" applyFont="1" applyFill="1" applyBorder="1" applyAlignment="1">
      <alignment horizontal="center"/>
    </xf>
    <xf numFmtId="166" fontId="0" fillId="0" borderId="1" xfId="1" applyNumberFormat="1" applyFont="1" applyFill="1" applyBorder="1" applyAlignment="1">
      <alignment horizontal="center"/>
    </xf>
    <xf numFmtId="10" fontId="0" fillId="0" borderId="1" xfId="1" applyNumberFormat="1" applyFont="1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/>
    </xf>
    <xf numFmtId="2" fontId="0" fillId="0" borderId="1" xfId="1" applyNumberFormat="1" applyFont="1" applyFill="1" applyBorder="1" applyAlignment="1">
      <alignment horizontal="center"/>
    </xf>
    <xf numFmtId="2" fontId="1" fillId="0" borderId="4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4" xfId="1" applyNumberFormat="1" applyFont="1" applyFill="1" applyBorder="1" applyAlignment="1">
      <alignment horizontal="center" vertical="center"/>
    </xf>
    <xf numFmtId="10" fontId="0" fillId="0" borderId="4" xfId="1" applyNumberFormat="1" applyFont="1" applyFill="1" applyBorder="1" applyAlignment="1">
      <alignment horizontal="center" vertical="center"/>
    </xf>
    <xf numFmtId="1" fontId="0" fillId="0" borderId="4" xfId="1" applyNumberFormat="1" applyFont="1" applyFill="1" applyBorder="1" applyAlignment="1">
      <alignment horizontal="center" vertical="center"/>
    </xf>
    <xf numFmtId="167" fontId="0" fillId="0" borderId="4" xfId="1" applyNumberFormat="1" applyFont="1" applyFill="1" applyBorder="1" applyAlignment="1">
      <alignment horizontal="center" vertical="center"/>
    </xf>
    <xf numFmtId="172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7" fontId="0" fillId="0" borderId="1" xfId="1" applyNumberFormat="1" applyFont="1" applyFill="1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/>
    <xf numFmtId="3" fontId="0" fillId="0" borderId="15" xfId="0" applyNumberFormat="1" applyBorder="1" applyAlignment="1">
      <alignment horizontal="center"/>
    </xf>
    <xf numFmtId="17" fontId="0" fillId="0" borderId="4" xfId="0" applyNumberFormat="1" applyBorder="1" applyAlignment="1">
      <alignment horizontal="left"/>
    </xf>
    <xf numFmtId="2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0" fontId="0" fillId="0" borderId="4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7" fontId="0" fillId="0" borderId="4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169" fontId="0" fillId="0" borderId="4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4" fontId="39" fillId="0" borderId="1" xfId="0" applyNumberFormat="1" applyFont="1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</cellXfs>
  <cellStyles count="102">
    <cellStyle name="20% - Énfasis1" xfId="2" builtinId="30" customBuiltin="1"/>
    <cellStyle name="20% - Énfasis1 2" xfId="14" xr:uid="{00000000-0005-0000-0000-000001000000}"/>
    <cellStyle name="20% - Énfasis2" xfId="76" builtinId="34" customBuiltin="1"/>
    <cellStyle name="20% - Énfasis3" xfId="80" builtinId="38" customBuiltin="1"/>
    <cellStyle name="20% - Énfasis4" xfId="84" builtinId="42" customBuiltin="1"/>
    <cellStyle name="20% - Énfasis5" xfId="88" builtinId="46" customBuiltin="1"/>
    <cellStyle name="20% - Énfasis6" xfId="92" builtinId="50" customBuiltin="1"/>
    <cellStyle name="40% - Énfasis1" xfId="3" builtinId="31" customBuiltin="1"/>
    <cellStyle name="40% - Énfasis1 2" xfId="15" xr:uid="{00000000-0005-0000-0000-000008000000}"/>
    <cellStyle name="40% - Énfasis2" xfId="77" builtinId="35" customBuiltin="1"/>
    <cellStyle name="40% - Énfasis3" xfId="81" builtinId="39" customBuiltin="1"/>
    <cellStyle name="40% - Énfasis4" xfId="85" builtinId="43" customBuiltin="1"/>
    <cellStyle name="40% - Énfasis5" xfId="89" builtinId="47" customBuiltin="1"/>
    <cellStyle name="40% - Énfasis6" xfId="93" builtinId="51" customBuiltin="1"/>
    <cellStyle name="60% - Accent1 2" xfId="25" xr:uid="{00000000-0005-0000-0000-00000E000000}"/>
    <cellStyle name="60% - Énfasis1" xfId="74" builtinId="32" customBuiltin="1"/>
    <cellStyle name="60% - Énfasis1 2" xfId="16" xr:uid="{00000000-0005-0000-0000-000010000000}"/>
    <cellStyle name="60% - Énfasis1 2 2" xfId="96" xr:uid="{00000000-0005-0000-0000-000011000000}"/>
    <cellStyle name="60% - Énfasis2" xfId="78" builtinId="36" customBuiltin="1"/>
    <cellStyle name="60% - Énfasis2 2" xfId="97" xr:uid="{00000000-0005-0000-0000-000013000000}"/>
    <cellStyle name="60% - Énfasis3" xfId="82" builtinId="40" customBuiltin="1"/>
    <cellStyle name="60% - Énfasis3 2" xfId="98" xr:uid="{00000000-0005-0000-0000-000015000000}"/>
    <cellStyle name="60% - Énfasis4" xfId="86" builtinId="44" customBuiltin="1"/>
    <cellStyle name="60% - Énfasis4 2" xfId="99" xr:uid="{00000000-0005-0000-0000-000017000000}"/>
    <cellStyle name="60% - Énfasis5" xfId="90" builtinId="48" customBuiltin="1"/>
    <cellStyle name="60% - Énfasis5 2" xfId="100" xr:uid="{00000000-0005-0000-0000-000019000000}"/>
    <cellStyle name="60% - Énfasis6" xfId="94" builtinId="52" customBuiltin="1"/>
    <cellStyle name="60% - Énfasis6 2" xfId="101" xr:uid="{00000000-0005-0000-0000-00001B000000}"/>
    <cellStyle name="Accent1 2" xfId="26" xr:uid="{00000000-0005-0000-0000-00001C000000}"/>
    <cellStyle name="Bueno" xfId="61" builtinId="26" customBuiltin="1"/>
    <cellStyle name="Cálculo" xfId="66" builtinId="22" customBuiltin="1"/>
    <cellStyle name="Celda de comprobación" xfId="68" builtinId="23" customBuiltin="1"/>
    <cellStyle name="Celda vinculada" xfId="67" builtinId="24" customBuiltin="1"/>
    <cellStyle name="Comma 2" xfId="28" xr:uid="{00000000-0005-0000-0000-000021000000}"/>
    <cellStyle name="Comma 3" xfId="27" xr:uid="{00000000-0005-0000-0000-000022000000}"/>
    <cellStyle name="Encabezado 1" xfId="57" builtinId="16" customBuiltin="1"/>
    <cellStyle name="Encabezado 4" xfId="60" builtinId="19" customBuiltin="1"/>
    <cellStyle name="Énfasis1" xfId="73" builtinId="29" customBuiltin="1"/>
    <cellStyle name="Énfasis1 2" xfId="13" xr:uid="{00000000-0005-0000-0000-000026000000}"/>
    <cellStyle name="Énfasis2" xfId="75" builtinId="33" customBuiltin="1"/>
    <cellStyle name="Énfasis3" xfId="79" builtinId="37" customBuiltin="1"/>
    <cellStyle name="Énfasis4" xfId="83" builtinId="41" customBuiltin="1"/>
    <cellStyle name="Énfasis5" xfId="87" builtinId="45" customBuiltin="1"/>
    <cellStyle name="Énfasis6" xfId="91" builtinId="49" customBuiltin="1"/>
    <cellStyle name="Entrada" xfId="64" builtinId="20" customBuiltin="1"/>
    <cellStyle name="Heading 2 2" xfId="29" xr:uid="{00000000-0005-0000-0000-00002D000000}"/>
    <cellStyle name="Heading 3 2" xfId="30" xr:uid="{00000000-0005-0000-0000-00002E000000}"/>
    <cellStyle name="Hyperlink 2" xfId="20" xr:uid="{00000000-0005-0000-0000-00002F000000}"/>
    <cellStyle name="Hyperlink 2 2" xfId="31" xr:uid="{00000000-0005-0000-0000-000030000000}"/>
    <cellStyle name="Incorrecto" xfId="62" builtinId="27" customBuiltin="1"/>
    <cellStyle name="Millares 2" xfId="5" xr:uid="{00000000-0005-0000-0000-000032000000}"/>
    <cellStyle name="Millares 4" xfId="9" xr:uid="{00000000-0005-0000-0000-000033000000}"/>
    <cellStyle name="Neutral" xfId="63" builtinId="28" customBuiltin="1"/>
    <cellStyle name="Neutral 2" xfId="95" xr:uid="{00000000-0005-0000-0000-000035000000}"/>
    <cellStyle name="Normal" xfId="0" builtinId="0"/>
    <cellStyle name="Normal 2" xfId="6" xr:uid="{00000000-0005-0000-0000-000037000000}"/>
    <cellStyle name="Normal 2 2" xfId="32" xr:uid="{00000000-0005-0000-0000-000038000000}"/>
    <cellStyle name="Normal 25" xfId="10" xr:uid="{00000000-0005-0000-0000-000039000000}"/>
    <cellStyle name="Normal 3" xfId="4" xr:uid="{00000000-0005-0000-0000-00003A000000}"/>
    <cellStyle name="Normal 3 2" xfId="23" xr:uid="{00000000-0005-0000-0000-00003B000000}"/>
    <cellStyle name="Normal 3 3" xfId="33" xr:uid="{00000000-0005-0000-0000-00003C000000}"/>
    <cellStyle name="Normal 3 4" xfId="19" xr:uid="{00000000-0005-0000-0000-00003D000000}"/>
    <cellStyle name="Normal 4" xfId="18" xr:uid="{00000000-0005-0000-0000-00003E000000}"/>
    <cellStyle name="Normal 4 2" xfId="35" xr:uid="{00000000-0005-0000-0000-00003F000000}"/>
    <cellStyle name="Normal 4 3" xfId="34" xr:uid="{00000000-0005-0000-0000-000040000000}"/>
    <cellStyle name="Normal 5" xfId="21" xr:uid="{00000000-0005-0000-0000-000041000000}"/>
    <cellStyle name="Normal 5 2" xfId="36" xr:uid="{00000000-0005-0000-0000-000042000000}"/>
    <cellStyle name="Normal 6" xfId="22" xr:uid="{00000000-0005-0000-0000-000043000000}"/>
    <cellStyle name="Normal 7" xfId="24" xr:uid="{00000000-0005-0000-0000-000044000000}"/>
    <cellStyle name="Normal 8" xfId="11" xr:uid="{00000000-0005-0000-0000-000045000000}"/>
    <cellStyle name="Normal 9" xfId="37" xr:uid="{00000000-0005-0000-0000-000046000000}"/>
    <cellStyle name="Notas" xfId="70" builtinId="10" customBuiltin="1"/>
    <cellStyle name="Percent 2" xfId="38" xr:uid="{00000000-0005-0000-0000-000048000000}"/>
    <cellStyle name="Percent 2 2" xfId="39" xr:uid="{00000000-0005-0000-0000-000049000000}"/>
    <cellStyle name="Percent 2 3" xfId="40" xr:uid="{00000000-0005-0000-0000-00004A000000}"/>
    <cellStyle name="Percent 2 4" xfId="41" xr:uid="{00000000-0005-0000-0000-00004B000000}"/>
    <cellStyle name="Percent 2 5" xfId="42" xr:uid="{00000000-0005-0000-0000-00004C000000}"/>
    <cellStyle name="Percent 2 6" xfId="43" xr:uid="{00000000-0005-0000-0000-00004D000000}"/>
    <cellStyle name="Porcentaje" xfId="1" builtinId="5"/>
    <cellStyle name="Porcentual 2" xfId="8" xr:uid="{00000000-0005-0000-0000-00004F000000}"/>
    <cellStyle name="Porcentual 3" xfId="7" xr:uid="{00000000-0005-0000-0000-000050000000}"/>
    <cellStyle name="Refdb standard" xfId="44" xr:uid="{00000000-0005-0000-0000-000051000000}"/>
    <cellStyle name="Refdb standard 2" xfId="45" xr:uid="{00000000-0005-0000-0000-000052000000}"/>
    <cellStyle name="Refdb standard 3" xfId="46" xr:uid="{00000000-0005-0000-0000-000053000000}"/>
    <cellStyle name="Refdb standard 4" xfId="47" xr:uid="{00000000-0005-0000-0000-000054000000}"/>
    <cellStyle name="Refdb standard 5" xfId="48" xr:uid="{00000000-0005-0000-0000-000055000000}"/>
    <cellStyle name="Refdb standard 6" xfId="49" xr:uid="{00000000-0005-0000-0000-000056000000}"/>
    <cellStyle name="Salida" xfId="65" builtinId="21" customBuiltin="1"/>
    <cellStyle name="table heading 3" xfId="17" xr:uid="{00000000-0005-0000-0000-000058000000}"/>
    <cellStyle name="Texto de advertencia" xfId="69" builtinId="11" customBuiltin="1"/>
    <cellStyle name="Texto explicativo" xfId="71" builtinId="53" customBuiltin="1"/>
    <cellStyle name="Title 2" xfId="51" xr:uid="{00000000-0005-0000-0000-00005B000000}"/>
    <cellStyle name="Title 3" xfId="52" xr:uid="{00000000-0005-0000-0000-00005C000000}"/>
    <cellStyle name="Title 4" xfId="53" xr:uid="{00000000-0005-0000-0000-00005D000000}"/>
    <cellStyle name="Title 5" xfId="54" xr:uid="{00000000-0005-0000-0000-00005E000000}"/>
    <cellStyle name="Title 6" xfId="55" xr:uid="{00000000-0005-0000-0000-00005F000000}"/>
    <cellStyle name="Title 7" xfId="50" xr:uid="{00000000-0005-0000-0000-000060000000}"/>
    <cellStyle name="Título" xfId="56" builtinId="15" customBuiltin="1"/>
    <cellStyle name="Título 2" xfId="58" builtinId="17" customBuiltin="1"/>
    <cellStyle name="Título 3" xfId="59" builtinId="18" customBuiltin="1"/>
    <cellStyle name="Título 3 2" xfId="12" xr:uid="{00000000-0005-0000-0000-000064000000}"/>
    <cellStyle name="Total" xfId="72" builtinId="25" customBuiltin="1"/>
  </cellStyles>
  <dxfs count="0"/>
  <tableStyles count="0" defaultTableStyle="TableStyleMedium2" defaultPivotStyle="PivotStyleLight16"/>
  <colors>
    <mruColors>
      <color rgb="FF33CC33"/>
      <color rgb="FFCC0066"/>
      <color rgb="FF008000"/>
      <color rgb="FF9A0000"/>
      <color rgb="FF660066"/>
      <color rgb="FFB4005A"/>
      <color rgb="FF009900"/>
      <color rgb="FFFF5D9F"/>
      <color rgb="FFFF0066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2"/>
  <sheetViews>
    <sheetView tabSelected="1" zoomScale="110" zoomScaleNormal="110" workbookViewId="0">
      <pane ySplit="1" topLeftCell="A282" activePane="bottomLeft" state="frozen"/>
      <selection pane="bottomLeft" activeCell="Q303" sqref="Q303"/>
    </sheetView>
  </sheetViews>
  <sheetFormatPr baseColWidth="10" defaultColWidth="11.5" defaultRowHeight="15" x14ac:dyDescent="0.2"/>
  <sheetData>
    <row r="1" spans="1:30" ht="80" x14ac:dyDescent="0.2">
      <c r="A1" s="35" t="s">
        <v>1</v>
      </c>
      <c r="B1" s="34" t="s">
        <v>37</v>
      </c>
      <c r="C1" s="34" t="s">
        <v>38</v>
      </c>
      <c r="D1" s="34" t="s">
        <v>2</v>
      </c>
      <c r="E1" s="34" t="s">
        <v>39</v>
      </c>
      <c r="F1" s="34" t="s">
        <v>40</v>
      </c>
      <c r="G1" s="34" t="s">
        <v>41</v>
      </c>
      <c r="H1" s="35" t="s">
        <v>17</v>
      </c>
      <c r="I1" s="35" t="s">
        <v>14</v>
      </c>
      <c r="J1" s="34" t="s">
        <v>5</v>
      </c>
      <c r="K1" s="35" t="s">
        <v>9</v>
      </c>
      <c r="L1" s="35" t="s">
        <v>8</v>
      </c>
      <c r="M1" s="35" t="s">
        <v>7</v>
      </c>
      <c r="N1" s="35" t="s">
        <v>6</v>
      </c>
      <c r="O1" s="34" t="s">
        <v>16</v>
      </c>
      <c r="P1" s="34" t="s">
        <v>15</v>
      </c>
      <c r="Q1" s="34" t="s">
        <v>29</v>
      </c>
      <c r="R1" s="34"/>
      <c r="S1" s="34" t="s">
        <v>4</v>
      </c>
      <c r="T1" s="34" t="s">
        <v>3</v>
      </c>
      <c r="U1" s="35" t="s">
        <v>13</v>
      </c>
      <c r="V1" s="35" t="s">
        <v>12</v>
      </c>
      <c r="W1" s="34" t="s">
        <v>30</v>
      </c>
      <c r="X1" s="34" t="s">
        <v>31</v>
      </c>
      <c r="Y1" s="34" t="s">
        <v>32</v>
      </c>
      <c r="Z1" s="34" t="s">
        <v>35</v>
      </c>
      <c r="AA1" s="34" t="s">
        <v>34</v>
      </c>
      <c r="AB1" s="34" t="s">
        <v>36</v>
      </c>
      <c r="AC1" s="35" t="s">
        <v>11</v>
      </c>
      <c r="AD1" s="34" t="s">
        <v>10</v>
      </c>
    </row>
    <row r="2" spans="1:30" x14ac:dyDescent="0.2">
      <c r="A2" s="1">
        <v>36526</v>
      </c>
      <c r="B2" s="3"/>
      <c r="C2" s="3"/>
      <c r="D2" s="3"/>
      <c r="E2" s="3"/>
      <c r="F2" s="3"/>
      <c r="G2" s="3"/>
      <c r="H2" s="40">
        <v>1.0002</v>
      </c>
      <c r="I2" s="41">
        <v>889.3</v>
      </c>
      <c r="J2" s="3"/>
      <c r="K2" s="26"/>
      <c r="L2" s="3"/>
      <c r="M2" s="3"/>
      <c r="N2" s="42"/>
      <c r="O2" s="4">
        <v>1.5587706521930285</v>
      </c>
      <c r="P2" s="4"/>
      <c r="Q2" s="3"/>
      <c r="R2" s="3"/>
      <c r="S2" s="3"/>
      <c r="T2" s="3"/>
      <c r="U2" s="6">
        <v>35097.213000000011</v>
      </c>
      <c r="V2" s="6">
        <v>23227.219400000002</v>
      </c>
      <c r="W2" s="3"/>
      <c r="X2" s="3"/>
      <c r="Y2" s="3"/>
      <c r="Z2" s="3"/>
      <c r="AA2" s="3"/>
      <c r="AB2" s="3"/>
      <c r="AC2" s="3"/>
      <c r="AD2" s="43">
        <v>50.154853748516473</v>
      </c>
    </row>
    <row r="3" spans="1:30" x14ac:dyDescent="0.2">
      <c r="A3" s="1">
        <v>36557</v>
      </c>
      <c r="B3" s="3"/>
      <c r="C3" s="3"/>
      <c r="D3" s="3"/>
      <c r="E3" s="3"/>
      <c r="F3" s="3"/>
      <c r="G3" s="3"/>
      <c r="H3" s="40">
        <v>1.0004</v>
      </c>
      <c r="I3" s="41">
        <v>783.9</v>
      </c>
      <c r="J3" s="3"/>
      <c r="K3" s="26"/>
      <c r="L3" s="3"/>
      <c r="M3" s="3"/>
      <c r="N3" s="42"/>
      <c r="O3" s="4">
        <v>1.6750919634858983</v>
      </c>
      <c r="P3" s="4"/>
      <c r="Q3" s="3"/>
      <c r="R3" s="3"/>
      <c r="S3" s="3"/>
      <c r="T3" s="3"/>
      <c r="U3" s="6">
        <v>27065.414000000004</v>
      </c>
      <c r="V3" s="6">
        <v>15969.520199999997</v>
      </c>
      <c r="W3" s="3"/>
      <c r="X3" s="3"/>
      <c r="Y3" s="3"/>
      <c r="Z3" s="3"/>
      <c r="AA3" s="3"/>
      <c r="AB3" s="3"/>
      <c r="AC3" s="3"/>
      <c r="AD3" s="43">
        <v>50.440462938107018</v>
      </c>
    </row>
    <row r="4" spans="1:30" x14ac:dyDescent="0.2">
      <c r="A4" s="1">
        <v>36586</v>
      </c>
      <c r="B4" s="3"/>
      <c r="C4" s="3"/>
      <c r="D4" s="3"/>
      <c r="E4" s="3"/>
      <c r="F4" s="3"/>
      <c r="G4" s="3"/>
      <c r="H4" s="40">
        <v>0.999</v>
      </c>
      <c r="I4" s="41">
        <v>797.5</v>
      </c>
      <c r="J4" s="3"/>
      <c r="K4" s="26"/>
      <c r="L4" s="3"/>
      <c r="M4" s="3"/>
      <c r="N4" s="42"/>
      <c r="O4" s="4">
        <v>1.7631258146505204</v>
      </c>
      <c r="P4" s="4"/>
      <c r="Q4" s="3"/>
      <c r="R4" s="3"/>
      <c r="S4" s="3"/>
      <c r="T4" s="3"/>
      <c r="U4" s="6">
        <v>26631.433999999994</v>
      </c>
      <c r="V4" s="6">
        <v>15521.640200000002</v>
      </c>
      <c r="W4" s="3"/>
      <c r="X4" s="3"/>
      <c r="Y4" s="3"/>
      <c r="Z4" s="3"/>
      <c r="AA4" s="3"/>
      <c r="AB4" s="3"/>
      <c r="AC4" s="3"/>
      <c r="AD4" s="43">
        <v>50.057051033790209</v>
      </c>
    </row>
    <row r="5" spans="1:30" x14ac:dyDescent="0.2">
      <c r="A5" s="1">
        <v>36617</v>
      </c>
      <c r="B5" s="3"/>
      <c r="C5" s="3"/>
      <c r="D5" s="3"/>
      <c r="E5" s="3"/>
      <c r="F5" s="3"/>
      <c r="G5" s="3"/>
      <c r="H5" s="40">
        <v>0.999</v>
      </c>
      <c r="I5" s="41">
        <v>707.2</v>
      </c>
      <c r="J5" s="3"/>
      <c r="K5" s="26"/>
      <c r="L5" s="3"/>
      <c r="M5" s="3"/>
      <c r="N5" s="42"/>
      <c r="O5" s="4">
        <v>1.8416450434653855</v>
      </c>
      <c r="P5" s="4"/>
      <c r="Q5" s="3"/>
      <c r="R5" s="3"/>
      <c r="S5" s="3"/>
      <c r="T5" s="3"/>
      <c r="U5" s="6">
        <v>19470.589</v>
      </c>
      <c r="V5" s="6">
        <v>11265.016799999999</v>
      </c>
      <c r="W5" s="3"/>
      <c r="X5" s="3"/>
      <c r="Y5" s="3"/>
      <c r="Z5" s="3"/>
      <c r="AA5" s="3"/>
      <c r="AB5" s="3"/>
      <c r="AC5" s="3"/>
      <c r="AD5" s="43">
        <v>50.413625117203665</v>
      </c>
    </row>
    <row r="6" spans="1:30" x14ac:dyDescent="0.2">
      <c r="A6" s="1">
        <v>36647</v>
      </c>
      <c r="B6" s="3"/>
      <c r="C6" s="3"/>
      <c r="D6" s="3"/>
      <c r="E6" s="3"/>
      <c r="F6" s="3"/>
      <c r="G6" s="3"/>
      <c r="H6" s="40">
        <v>0.99970000000000003</v>
      </c>
      <c r="I6" s="41">
        <v>722.7</v>
      </c>
      <c r="J6" s="3"/>
      <c r="K6" s="26"/>
      <c r="L6" s="3"/>
      <c r="M6" s="3"/>
      <c r="N6" s="42"/>
      <c r="O6" s="4">
        <v>1.8099564879596366</v>
      </c>
      <c r="P6" s="4"/>
      <c r="Q6" s="3"/>
      <c r="R6" s="3"/>
      <c r="S6" s="3"/>
      <c r="T6" s="3"/>
      <c r="U6" s="6">
        <v>22537.615999999998</v>
      </c>
      <c r="V6" s="6">
        <v>12450.3318</v>
      </c>
      <c r="W6" s="3"/>
      <c r="X6" s="3"/>
      <c r="Y6" s="3"/>
      <c r="Z6" s="3"/>
      <c r="AA6" s="3"/>
      <c r="AB6" s="3"/>
      <c r="AC6" s="3"/>
      <c r="AD6" s="43">
        <v>50.927411760476502</v>
      </c>
    </row>
    <row r="7" spans="1:30" x14ac:dyDescent="0.2">
      <c r="A7" s="1">
        <v>36678</v>
      </c>
      <c r="B7" s="3"/>
      <c r="C7" s="3"/>
      <c r="D7" s="3"/>
      <c r="E7" s="3"/>
      <c r="F7" s="3"/>
      <c r="G7" s="3"/>
      <c r="H7" s="40">
        <v>0.99939999999999996</v>
      </c>
      <c r="I7" s="41">
        <v>742.9</v>
      </c>
      <c r="J7" s="3"/>
      <c r="K7" s="26"/>
      <c r="L7" s="3"/>
      <c r="M7" s="3"/>
      <c r="N7" s="42"/>
      <c r="O7" s="4">
        <v>1.9736961554635224</v>
      </c>
      <c r="P7" s="4"/>
      <c r="Q7" s="3"/>
      <c r="R7" s="3"/>
      <c r="S7" s="3"/>
      <c r="T7" s="3"/>
      <c r="U7" s="6">
        <v>23155.786000000004</v>
      </c>
      <c r="V7" s="6">
        <v>11553.798700000003</v>
      </c>
      <c r="W7" s="3"/>
      <c r="X7" s="3"/>
      <c r="Y7" s="3"/>
      <c r="Z7" s="3"/>
      <c r="AA7" s="3"/>
      <c r="AB7" s="3"/>
      <c r="AC7" s="3"/>
      <c r="AD7" s="43">
        <v>53.756837589248924</v>
      </c>
    </row>
    <row r="8" spans="1:30" x14ac:dyDescent="0.2">
      <c r="A8" s="1">
        <v>36708</v>
      </c>
      <c r="B8" s="3"/>
      <c r="C8" s="3"/>
      <c r="D8" s="3"/>
      <c r="E8" s="3"/>
      <c r="F8" s="3"/>
      <c r="G8" s="3"/>
      <c r="H8" s="40">
        <v>0.99850000000000005</v>
      </c>
      <c r="I8" s="41">
        <v>753.9</v>
      </c>
      <c r="J8" s="3"/>
      <c r="K8" s="26"/>
      <c r="L8" s="3"/>
      <c r="M8" s="3"/>
      <c r="N8" s="42"/>
      <c r="O8" s="4">
        <v>2.1365809395568003</v>
      </c>
      <c r="P8" s="4"/>
      <c r="Q8" s="3"/>
      <c r="R8" s="3"/>
      <c r="S8" s="3"/>
      <c r="T8" s="3"/>
      <c r="U8" s="6">
        <v>31787.116999999998</v>
      </c>
      <c r="V8" s="6">
        <v>15647.291999999998</v>
      </c>
      <c r="W8" s="3"/>
      <c r="X8" s="3"/>
      <c r="Y8" s="3"/>
      <c r="Z8" s="3"/>
      <c r="AA8" s="3"/>
      <c r="AB8" s="3"/>
      <c r="AC8" s="3"/>
      <c r="AD8" s="43">
        <v>55.575200112432114</v>
      </c>
    </row>
    <row r="9" spans="1:30" x14ac:dyDescent="0.2">
      <c r="A9" s="1">
        <v>36739</v>
      </c>
      <c r="B9" s="3"/>
      <c r="C9" s="3"/>
      <c r="D9" s="3"/>
      <c r="E9" s="3"/>
      <c r="F9" s="3"/>
      <c r="G9" s="3"/>
      <c r="H9" s="40">
        <v>0.999</v>
      </c>
      <c r="I9" s="41">
        <v>810.2</v>
      </c>
      <c r="J9" s="3"/>
      <c r="K9" s="26"/>
      <c r="L9" s="3"/>
      <c r="M9" s="3"/>
      <c r="N9" s="42"/>
      <c r="O9" s="4">
        <v>2.1607946276352101</v>
      </c>
      <c r="P9" s="4"/>
      <c r="Q9" s="3"/>
      <c r="R9" s="3"/>
      <c r="S9" s="3"/>
      <c r="T9" s="3"/>
      <c r="U9" s="6">
        <v>29718.960999999996</v>
      </c>
      <c r="V9" s="6">
        <v>14182.665300000001</v>
      </c>
      <c r="W9" s="3"/>
      <c r="X9" s="3"/>
      <c r="Y9" s="3"/>
      <c r="Z9" s="3"/>
      <c r="AA9" s="3"/>
      <c r="AB9" s="3"/>
      <c r="AC9" s="3"/>
      <c r="AD9" s="43">
        <v>56.042909944138316</v>
      </c>
    </row>
    <row r="10" spans="1:30" x14ac:dyDescent="0.2">
      <c r="A10" s="1">
        <v>36770</v>
      </c>
      <c r="B10" s="3"/>
      <c r="C10" s="3"/>
      <c r="D10" s="3"/>
      <c r="E10" s="3"/>
      <c r="F10" s="3"/>
      <c r="G10" s="3"/>
      <c r="H10" s="40">
        <v>0.99909999999999999</v>
      </c>
      <c r="I10" s="41">
        <v>859</v>
      </c>
      <c r="J10" s="3"/>
      <c r="K10" s="26"/>
      <c r="L10" s="3"/>
      <c r="M10" s="3"/>
      <c r="N10" s="42"/>
      <c r="O10" s="4">
        <v>2.0996195199200618</v>
      </c>
      <c r="P10" s="4"/>
      <c r="Q10" s="3"/>
      <c r="R10" s="3"/>
      <c r="S10" s="3"/>
      <c r="T10" s="3"/>
      <c r="U10" s="6">
        <v>24323.475000000002</v>
      </c>
      <c r="V10" s="6">
        <v>10844.3969</v>
      </c>
      <c r="W10" s="3"/>
      <c r="X10" s="3"/>
      <c r="Y10" s="3"/>
      <c r="Z10" s="3"/>
      <c r="AA10" s="3"/>
      <c r="AB10" s="3"/>
      <c r="AC10" s="3"/>
      <c r="AD10" s="43">
        <v>57.408845407828849</v>
      </c>
    </row>
    <row r="11" spans="1:30" x14ac:dyDescent="0.2">
      <c r="A11" s="1">
        <v>36800</v>
      </c>
      <c r="B11" s="3"/>
      <c r="C11" s="3"/>
      <c r="D11" s="3"/>
      <c r="E11" s="3"/>
      <c r="F11" s="3"/>
      <c r="G11" s="3"/>
      <c r="H11" s="40">
        <v>0.99970000000000003</v>
      </c>
      <c r="I11" s="41">
        <v>936.6</v>
      </c>
      <c r="J11" s="3"/>
      <c r="K11" s="26"/>
      <c r="L11" s="3"/>
      <c r="M11" s="3"/>
      <c r="N11" s="42"/>
      <c r="O11" s="4">
        <v>1.9556180549716069</v>
      </c>
      <c r="P11" s="4"/>
      <c r="Q11" s="3"/>
      <c r="R11" s="3"/>
      <c r="S11" s="3"/>
      <c r="T11" s="3"/>
      <c r="U11" s="6">
        <v>25192.458999999995</v>
      </c>
      <c r="V11" s="6">
        <v>11900.784200000002</v>
      </c>
      <c r="W11" s="3"/>
      <c r="X11" s="3"/>
      <c r="Y11" s="3"/>
      <c r="Z11" s="3"/>
      <c r="AA11" s="3"/>
      <c r="AB11" s="3"/>
      <c r="AC11" s="3"/>
      <c r="AD11" s="43">
        <v>59.108416611323605</v>
      </c>
    </row>
    <row r="12" spans="1:30" x14ac:dyDescent="0.2">
      <c r="A12" s="1">
        <v>36831</v>
      </c>
      <c r="B12" s="3"/>
      <c r="C12" s="3"/>
      <c r="D12" s="3"/>
      <c r="E12" s="3"/>
      <c r="F12" s="3"/>
      <c r="G12" s="3"/>
      <c r="H12" s="40">
        <v>1.0004999999999999</v>
      </c>
      <c r="I12" s="41">
        <v>897</v>
      </c>
      <c r="J12" s="3"/>
      <c r="K12" s="26"/>
      <c r="L12" s="3"/>
      <c r="M12" s="3"/>
      <c r="N12" s="42"/>
      <c r="O12" s="4">
        <v>1.8624104906943688</v>
      </c>
      <c r="P12" s="4"/>
      <c r="Q12" s="3"/>
      <c r="R12" s="3"/>
      <c r="S12" s="3"/>
      <c r="T12" s="3"/>
      <c r="U12" s="6">
        <v>33666.900000000009</v>
      </c>
      <c r="V12" s="6">
        <v>16637.2238</v>
      </c>
      <c r="W12" s="3"/>
      <c r="X12" s="3"/>
      <c r="Y12" s="3"/>
      <c r="Z12" s="3"/>
      <c r="AA12" s="3"/>
      <c r="AB12" s="3"/>
      <c r="AC12" s="3"/>
      <c r="AD12" s="43">
        <v>59.599678391010471</v>
      </c>
    </row>
    <row r="13" spans="1:30" x14ac:dyDescent="0.2">
      <c r="A13" s="1">
        <v>36861</v>
      </c>
      <c r="B13" s="3"/>
      <c r="C13" s="3"/>
      <c r="D13" s="3"/>
      <c r="E13" s="3"/>
      <c r="F13" s="3"/>
      <c r="G13" s="3"/>
      <c r="H13" s="40">
        <v>1.0004999999999999</v>
      </c>
      <c r="I13" s="41">
        <v>893.5</v>
      </c>
      <c r="J13" s="3"/>
      <c r="K13" s="26"/>
      <c r="L13" s="3"/>
      <c r="M13" s="3"/>
      <c r="N13" s="42"/>
      <c r="O13" s="4">
        <v>1.7094136053816071</v>
      </c>
      <c r="P13" s="4"/>
      <c r="Q13" s="3"/>
      <c r="R13" s="3"/>
      <c r="S13" s="3"/>
      <c r="T13" s="3"/>
      <c r="U13" s="6">
        <v>26616.878000000008</v>
      </c>
      <c r="V13" s="6">
        <v>14391.475</v>
      </c>
      <c r="W13" s="3"/>
      <c r="X13" s="3"/>
      <c r="Y13" s="3"/>
      <c r="Z13" s="3"/>
      <c r="AA13" s="3"/>
      <c r="AB13" s="3"/>
      <c r="AC13" s="3"/>
      <c r="AD13" s="43">
        <v>60.090940170697337</v>
      </c>
    </row>
    <row r="14" spans="1:30" x14ac:dyDescent="0.2">
      <c r="A14" s="1">
        <v>36892</v>
      </c>
      <c r="B14" s="3"/>
      <c r="C14" s="3"/>
      <c r="D14" s="3"/>
      <c r="E14" s="3"/>
      <c r="F14" s="3"/>
      <c r="G14" s="3"/>
      <c r="H14" s="40">
        <v>0.999</v>
      </c>
      <c r="I14" s="41">
        <v>859.26549662033403</v>
      </c>
      <c r="J14" s="3"/>
      <c r="K14" s="26"/>
      <c r="L14" s="3"/>
      <c r="M14" s="3"/>
      <c r="N14" s="42"/>
      <c r="O14" s="4">
        <v>1.8274689526754289</v>
      </c>
      <c r="P14" s="4"/>
      <c r="Q14" s="3"/>
      <c r="R14" s="3"/>
      <c r="S14" s="3"/>
      <c r="T14" s="3"/>
      <c r="U14" s="6">
        <v>33226.994999999995</v>
      </c>
      <c r="V14" s="6">
        <v>17519.7366</v>
      </c>
      <c r="W14" s="3"/>
      <c r="X14" s="3"/>
      <c r="Y14" s="3"/>
      <c r="Z14" s="3"/>
      <c r="AA14" s="3"/>
      <c r="AB14" s="3"/>
      <c r="AC14" s="3"/>
      <c r="AD14" s="43">
        <v>59.742021658679548</v>
      </c>
    </row>
    <row r="15" spans="1:30" x14ac:dyDescent="0.2">
      <c r="A15" s="1">
        <v>36923</v>
      </c>
      <c r="B15" s="3"/>
      <c r="C15" s="3"/>
      <c r="D15" s="3"/>
      <c r="E15" s="3"/>
      <c r="F15" s="3"/>
      <c r="G15" s="3"/>
      <c r="H15" s="40">
        <v>0.999</v>
      </c>
      <c r="I15" s="41">
        <v>695.60011538360334</v>
      </c>
      <c r="J15" s="3"/>
      <c r="K15" s="26"/>
      <c r="L15" s="3"/>
      <c r="M15" s="3"/>
      <c r="N15" s="42"/>
      <c r="O15" s="4">
        <v>1.9771189058473799</v>
      </c>
      <c r="P15" s="4"/>
      <c r="Q15" s="3"/>
      <c r="R15" s="3"/>
      <c r="S15" s="3"/>
      <c r="T15" s="3"/>
      <c r="U15" s="6">
        <v>18417.946</v>
      </c>
      <c r="V15" s="6">
        <v>9256.990600000001</v>
      </c>
      <c r="W15" s="3"/>
      <c r="X15" s="3"/>
      <c r="Y15" s="3"/>
      <c r="Z15" s="3"/>
      <c r="AA15" s="3"/>
      <c r="AB15" s="3"/>
      <c r="AC15" s="3"/>
      <c r="AD15" s="43">
        <v>59.466017779131761</v>
      </c>
    </row>
    <row r="16" spans="1:30" x14ac:dyDescent="0.2">
      <c r="A16" s="1">
        <v>36951</v>
      </c>
      <c r="B16" s="3"/>
      <c r="C16" s="3"/>
      <c r="D16" s="3"/>
      <c r="E16" s="3"/>
      <c r="F16" s="3"/>
      <c r="G16" s="3"/>
      <c r="H16" s="40">
        <v>1.004</v>
      </c>
      <c r="I16" s="41">
        <v>703.41345424230769</v>
      </c>
      <c r="J16" s="3"/>
      <c r="K16" s="26"/>
      <c r="L16" s="3"/>
      <c r="M16" s="3"/>
      <c r="N16" s="42"/>
      <c r="O16" s="4">
        <v>2.1673707388034806</v>
      </c>
      <c r="P16" s="4"/>
      <c r="Q16" s="3"/>
      <c r="R16" s="3"/>
      <c r="S16" s="3"/>
      <c r="T16" s="3"/>
      <c r="U16" s="6">
        <v>18242.511999999999</v>
      </c>
      <c r="V16" s="6">
        <v>9234.9241999999977</v>
      </c>
      <c r="W16" s="3"/>
      <c r="X16" s="3"/>
      <c r="Y16" s="3"/>
      <c r="Z16" s="3"/>
      <c r="AA16" s="3"/>
      <c r="AB16" s="3"/>
      <c r="AC16" s="3"/>
      <c r="AD16" s="43">
        <v>59.67423371224659</v>
      </c>
    </row>
    <row r="17" spans="1:30" x14ac:dyDescent="0.2">
      <c r="A17" s="1">
        <v>36982</v>
      </c>
      <c r="B17" s="3"/>
      <c r="C17" s="3"/>
      <c r="D17" s="3"/>
      <c r="E17" s="3"/>
      <c r="F17" s="3"/>
      <c r="G17" s="3"/>
      <c r="H17" s="40">
        <v>1.0001</v>
      </c>
      <c r="I17" s="41">
        <v>663.72779415341029</v>
      </c>
      <c r="J17" s="3"/>
      <c r="K17" s="26"/>
      <c r="L17" s="3"/>
      <c r="M17" s="3"/>
      <c r="N17" s="42"/>
      <c r="O17" s="4">
        <v>2.4246248940554467</v>
      </c>
      <c r="P17" s="4"/>
      <c r="Q17" s="3"/>
      <c r="R17" s="3"/>
      <c r="S17" s="3"/>
      <c r="T17" s="3"/>
      <c r="U17" s="6">
        <v>18169.712</v>
      </c>
      <c r="V17" s="6">
        <v>8889.3516000000018</v>
      </c>
      <c r="W17" s="3"/>
      <c r="X17" s="3"/>
      <c r="Y17" s="3"/>
      <c r="Z17" s="3"/>
      <c r="AA17" s="3"/>
      <c r="AB17" s="3"/>
      <c r="AC17" s="3"/>
      <c r="AD17" s="43">
        <v>59.501724194884765</v>
      </c>
    </row>
    <row r="18" spans="1:30" x14ac:dyDescent="0.2">
      <c r="A18" s="1">
        <v>37012</v>
      </c>
      <c r="B18" s="3"/>
      <c r="C18" s="3"/>
      <c r="D18" s="3"/>
      <c r="E18" s="3"/>
      <c r="F18" s="3"/>
      <c r="G18" s="3"/>
      <c r="H18" s="40">
        <v>0.99919999999999998</v>
      </c>
      <c r="I18" s="41">
        <v>742.09431808823626</v>
      </c>
      <c r="J18" s="3"/>
      <c r="K18" s="26"/>
      <c r="L18" s="3"/>
      <c r="M18" s="3"/>
      <c r="N18" s="42"/>
      <c r="O18" s="4">
        <v>2.381798564352323</v>
      </c>
      <c r="P18" s="4"/>
      <c r="Q18" s="3"/>
      <c r="R18" s="3"/>
      <c r="S18" s="3"/>
      <c r="T18" s="3"/>
      <c r="U18" s="6">
        <v>21687.788000000008</v>
      </c>
      <c r="V18" s="6">
        <v>11763.634800000002</v>
      </c>
      <c r="W18" s="3"/>
      <c r="X18" s="3"/>
      <c r="Y18" s="3"/>
      <c r="Z18" s="3"/>
      <c r="AA18" s="3"/>
      <c r="AB18" s="3"/>
      <c r="AC18" s="3"/>
      <c r="AD18" s="43">
        <v>61.958204847089469</v>
      </c>
    </row>
    <row r="19" spans="1:30" x14ac:dyDescent="0.2">
      <c r="A19" s="1">
        <v>37043</v>
      </c>
      <c r="B19" s="3"/>
      <c r="C19" s="3"/>
      <c r="D19" s="3"/>
      <c r="E19" s="3"/>
      <c r="F19" s="3"/>
      <c r="G19" s="3"/>
      <c r="H19" s="40">
        <v>0.99990000000000001</v>
      </c>
      <c r="I19" s="41">
        <v>737.53080279584901</v>
      </c>
      <c r="J19" s="3"/>
      <c r="K19" s="26"/>
      <c r="L19" s="3"/>
      <c r="M19" s="3"/>
      <c r="N19" s="42"/>
      <c r="O19" s="4">
        <v>2.2857948324701924</v>
      </c>
      <c r="P19" s="4"/>
      <c r="Q19" s="3"/>
      <c r="R19" s="3"/>
      <c r="S19" s="3"/>
      <c r="T19" s="3"/>
      <c r="U19" s="6">
        <v>25832.305000000008</v>
      </c>
      <c r="V19" s="6">
        <v>13899.053599999997</v>
      </c>
      <c r="W19" s="3"/>
      <c r="X19" s="3"/>
      <c r="Y19" s="3"/>
      <c r="Z19" s="3"/>
      <c r="AA19" s="3"/>
      <c r="AB19" s="3"/>
      <c r="AC19" s="3"/>
      <c r="AD19" s="43">
        <v>62.389717922917278</v>
      </c>
    </row>
    <row r="20" spans="1:30" x14ac:dyDescent="0.2">
      <c r="A20" s="1">
        <v>37073</v>
      </c>
      <c r="B20" s="3"/>
      <c r="C20" s="3"/>
      <c r="D20" s="3"/>
      <c r="E20" s="3"/>
      <c r="F20" s="3"/>
      <c r="G20" s="3"/>
      <c r="H20" s="40">
        <v>1.0068999999999999</v>
      </c>
      <c r="I20" s="41">
        <v>768.99452323105845</v>
      </c>
      <c r="J20" s="3"/>
      <c r="K20" s="26"/>
      <c r="L20" s="3"/>
      <c r="M20" s="3"/>
      <c r="N20" s="42"/>
      <c r="O20" s="4">
        <v>2.0165364499377088</v>
      </c>
      <c r="P20" s="4"/>
      <c r="Q20" s="3"/>
      <c r="R20" s="3"/>
      <c r="S20" s="3"/>
      <c r="T20" s="3"/>
      <c r="U20" s="6">
        <v>20109.399999999994</v>
      </c>
      <c r="V20" s="6">
        <v>10560.430999999997</v>
      </c>
      <c r="W20" s="3"/>
      <c r="X20" s="3"/>
      <c r="Y20" s="3"/>
      <c r="Z20" s="3"/>
      <c r="AA20" s="3"/>
      <c r="AB20" s="3"/>
      <c r="AC20" s="3"/>
      <c r="AD20" s="43">
        <v>62.94402846467478</v>
      </c>
    </row>
    <row r="21" spans="1:30" x14ac:dyDescent="0.2">
      <c r="A21" s="1">
        <v>37104</v>
      </c>
      <c r="B21" s="3"/>
      <c r="C21" s="3"/>
      <c r="D21" s="3"/>
      <c r="E21" s="3"/>
      <c r="F21" s="3"/>
      <c r="G21" s="3"/>
      <c r="H21" s="40">
        <v>1.0007999999999999</v>
      </c>
      <c r="I21" s="41">
        <v>840.43720308864908</v>
      </c>
      <c r="J21" s="3"/>
      <c r="K21" s="26"/>
      <c r="L21" s="3"/>
      <c r="M21" s="3"/>
      <c r="N21" s="42"/>
      <c r="O21" s="4">
        <v>1.8246031226955077</v>
      </c>
      <c r="P21" s="4"/>
      <c r="Q21" s="3"/>
      <c r="R21" s="3"/>
      <c r="S21" s="3"/>
      <c r="T21" s="3"/>
      <c r="U21" s="6">
        <v>23435.440999999995</v>
      </c>
      <c r="V21" s="6">
        <v>11700.200200000003</v>
      </c>
      <c r="W21" s="3"/>
      <c r="X21" s="3"/>
      <c r="Y21" s="3"/>
      <c r="Z21" s="3"/>
      <c r="AA21" s="3"/>
      <c r="AB21" s="3"/>
      <c r="AC21" s="3"/>
      <c r="AD21" s="43">
        <v>62.530022645353085</v>
      </c>
    </row>
    <row r="22" spans="1:30" x14ac:dyDescent="0.2">
      <c r="A22" s="1">
        <v>37135</v>
      </c>
      <c r="B22" s="3"/>
      <c r="C22" s="3"/>
      <c r="D22" s="3"/>
      <c r="E22" s="3"/>
      <c r="F22" s="3"/>
      <c r="G22" s="3"/>
      <c r="H22" s="40">
        <v>0.99970000000000003</v>
      </c>
      <c r="I22" s="41">
        <v>869.29215645056036</v>
      </c>
      <c r="J22" s="3"/>
      <c r="K22" s="26"/>
      <c r="L22" s="3"/>
      <c r="M22" s="3"/>
      <c r="N22" s="42"/>
      <c r="O22" s="4">
        <v>1.7722964177407288</v>
      </c>
      <c r="P22" s="4"/>
      <c r="Q22" s="3"/>
      <c r="R22" s="3"/>
      <c r="S22" s="3"/>
      <c r="T22" s="3"/>
      <c r="U22" s="6">
        <v>16145.177000000001</v>
      </c>
      <c r="V22" s="6">
        <v>7911.3578999999982</v>
      </c>
      <c r="W22" s="3"/>
      <c r="X22" s="3"/>
      <c r="Y22" s="3"/>
      <c r="Z22" s="3"/>
      <c r="AA22" s="3"/>
      <c r="AB22" s="3"/>
      <c r="AC22" s="3"/>
      <c r="AD22" s="43">
        <v>62.050796777427891</v>
      </c>
    </row>
    <row r="23" spans="1:30" x14ac:dyDescent="0.2">
      <c r="A23" s="1">
        <v>37165</v>
      </c>
      <c r="B23" s="3"/>
      <c r="C23" s="3"/>
      <c r="D23" s="3"/>
      <c r="E23" s="3"/>
      <c r="F23" s="3"/>
      <c r="G23" s="3"/>
      <c r="H23" s="40">
        <v>1.0027999999999999</v>
      </c>
      <c r="I23" s="41">
        <v>896.11970226227197</v>
      </c>
      <c r="J23" s="3"/>
      <c r="K23" s="26"/>
      <c r="L23" s="3"/>
      <c r="M23" s="3"/>
      <c r="N23" s="42"/>
      <c r="O23" s="4">
        <v>1.6717394669678429</v>
      </c>
      <c r="P23" s="4"/>
      <c r="Q23" s="3"/>
      <c r="R23" s="3"/>
      <c r="S23" s="3"/>
      <c r="T23" s="3"/>
      <c r="U23" s="6">
        <v>21087.866999999998</v>
      </c>
      <c r="V23" s="6">
        <v>10741.500199999999</v>
      </c>
      <c r="W23" s="3"/>
      <c r="X23" s="3"/>
      <c r="Y23" s="3"/>
      <c r="Z23" s="3"/>
      <c r="AA23" s="3"/>
      <c r="AB23" s="3"/>
      <c r="AC23" s="3"/>
      <c r="AD23" s="43">
        <v>62.848533640000824</v>
      </c>
    </row>
    <row r="24" spans="1:30" x14ac:dyDescent="0.2">
      <c r="A24" s="1">
        <v>37196</v>
      </c>
      <c r="B24" s="3"/>
      <c r="C24" s="3"/>
      <c r="D24" s="3"/>
      <c r="E24" s="3"/>
      <c r="F24" s="3"/>
      <c r="G24" s="3"/>
      <c r="H24" s="40">
        <v>1.0017</v>
      </c>
      <c r="I24" s="41">
        <v>860.2211249731738</v>
      </c>
      <c r="J24" s="3"/>
      <c r="K24" s="26"/>
      <c r="L24" s="3"/>
      <c r="M24" s="3"/>
      <c r="N24" s="42"/>
      <c r="O24" s="4">
        <v>1.5428470165402599</v>
      </c>
      <c r="P24" s="4"/>
      <c r="Q24" s="3"/>
      <c r="R24" s="3"/>
      <c r="S24" s="3"/>
      <c r="T24" s="3"/>
      <c r="U24" s="6">
        <v>52026.180000000022</v>
      </c>
      <c r="V24" s="6">
        <v>26033.524400000006</v>
      </c>
      <c r="W24" s="3"/>
      <c r="X24" s="3"/>
      <c r="Y24" s="3"/>
      <c r="Z24" s="3"/>
      <c r="AA24" s="3"/>
      <c r="AB24" s="3"/>
      <c r="AC24" s="3"/>
      <c r="AD24" s="43">
        <v>60.60162784103624</v>
      </c>
    </row>
    <row r="25" spans="1:30" x14ac:dyDescent="0.2">
      <c r="A25" s="1">
        <v>37226</v>
      </c>
      <c r="B25" s="3"/>
      <c r="C25" s="3"/>
      <c r="D25" s="3"/>
      <c r="E25" s="3"/>
      <c r="F25" s="3"/>
      <c r="G25" s="3"/>
      <c r="H25" s="40">
        <v>1.0708</v>
      </c>
      <c r="I25" s="41">
        <v>837.95340051269022</v>
      </c>
      <c r="J25" s="3"/>
      <c r="K25" s="26"/>
      <c r="L25" s="3"/>
      <c r="M25" s="3"/>
      <c r="N25" s="42"/>
      <c r="O25" s="4">
        <v>1.481978084136069</v>
      </c>
      <c r="P25" s="4"/>
      <c r="Q25" s="3"/>
      <c r="R25" s="3"/>
      <c r="S25" s="3"/>
      <c r="T25" s="3"/>
      <c r="U25" s="6">
        <v>21311.322</v>
      </c>
      <c r="V25" s="6">
        <v>12031.207400000005</v>
      </c>
      <c r="W25" s="3"/>
      <c r="X25" s="3"/>
      <c r="Y25" s="3"/>
      <c r="Z25" s="3"/>
      <c r="AA25" s="3"/>
      <c r="AB25" s="3"/>
      <c r="AC25" s="3"/>
      <c r="AD25" s="43">
        <v>56.909407402151274</v>
      </c>
    </row>
    <row r="26" spans="1:30" x14ac:dyDescent="0.2">
      <c r="A26" s="1">
        <v>37257</v>
      </c>
      <c r="B26" s="3"/>
      <c r="C26" s="3"/>
      <c r="D26" s="3"/>
      <c r="E26" s="3"/>
      <c r="F26" s="3"/>
      <c r="G26" s="3"/>
      <c r="H26" s="40">
        <v>1.8803000000000001</v>
      </c>
      <c r="I26" s="41">
        <v>814.57665143377142</v>
      </c>
      <c r="J26" s="3"/>
      <c r="K26" s="26"/>
      <c r="L26" s="3"/>
      <c r="M26" s="3"/>
      <c r="N26" s="42"/>
      <c r="O26" s="4">
        <v>1.2303180417374668</v>
      </c>
      <c r="P26" s="4"/>
      <c r="Q26" s="3"/>
      <c r="R26" s="3"/>
      <c r="S26" s="3"/>
      <c r="T26" s="3"/>
      <c r="U26" s="6">
        <v>29249.432000000001</v>
      </c>
      <c r="V26" s="6">
        <v>17340.48688</v>
      </c>
      <c r="W26" s="3"/>
      <c r="X26" s="3"/>
      <c r="Y26" s="3"/>
      <c r="Z26" s="3"/>
      <c r="AA26" s="3"/>
      <c r="AB26" s="3"/>
      <c r="AC26" s="3"/>
      <c r="AD26" s="43">
        <v>52.995274144568903</v>
      </c>
    </row>
    <row r="27" spans="1:30" x14ac:dyDescent="0.2">
      <c r="A27" s="1">
        <v>37288</v>
      </c>
      <c r="B27" s="3"/>
      <c r="C27" s="3"/>
      <c r="D27" s="3"/>
      <c r="E27" s="3"/>
      <c r="F27" s="3"/>
      <c r="G27" s="3"/>
      <c r="H27" s="40">
        <v>2.105</v>
      </c>
      <c r="I27" s="41">
        <v>668.93742111441566</v>
      </c>
      <c r="J27" s="3"/>
      <c r="K27" s="26"/>
      <c r="L27" s="3"/>
      <c r="M27" s="3"/>
      <c r="N27" s="42"/>
      <c r="O27" s="4">
        <v>1.020166256277746</v>
      </c>
      <c r="P27" s="4"/>
      <c r="Q27" s="3"/>
      <c r="R27" s="3"/>
      <c r="S27" s="3"/>
      <c r="T27" s="3"/>
      <c r="U27" s="6">
        <v>29957.976999999999</v>
      </c>
      <c r="V27" s="6">
        <v>18888.654200000001</v>
      </c>
      <c r="W27" s="3"/>
      <c r="X27" s="3"/>
      <c r="Y27" s="3"/>
      <c r="Z27" s="3"/>
      <c r="AA27" s="3"/>
      <c r="AB27" s="3"/>
      <c r="AC27" s="3"/>
      <c r="AD27" s="43">
        <v>52.835308098720148</v>
      </c>
    </row>
    <row r="28" spans="1:30" x14ac:dyDescent="0.2">
      <c r="A28" s="1">
        <v>37316</v>
      </c>
      <c r="B28" s="3"/>
      <c r="C28" s="3"/>
      <c r="D28" s="3"/>
      <c r="E28" s="3"/>
      <c r="F28" s="3"/>
      <c r="G28" s="3"/>
      <c r="H28" s="44">
        <v>2.39885555555556</v>
      </c>
      <c r="I28" s="41">
        <v>647.95502193759398</v>
      </c>
      <c r="J28" s="3"/>
      <c r="K28" s="26"/>
      <c r="L28" s="3"/>
      <c r="M28" s="3"/>
      <c r="N28" s="42"/>
      <c r="O28" s="4">
        <v>1.1180845297943245</v>
      </c>
      <c r="P28" s="4"/>
      <c r="Q28" s="3"/>
      <c r="R28" s="3"/>
      <c r="S28" s="3"/>
      <c r="T28" s="3"/>
      <c r="U28" s="6">
        <v>25182.851999999995</v>
      </c>
      <c r="V28" s="6">
        <v>16260.583830000003</v>
      </c>
      <c r="W28" s="3"/>
      <c r="X28" s="3"/>
      <c r="Y28" s="3"/>
      <c r="Z28" s="3"/>
      <c r="AA28" s="3"/>
      <c r="AB28" s="3"/>
      <c r="AC28" s="3"/>
      <c r="AD28" s="43">
        <v>50.713920859287818</v>
      </c>
    </row>
    <row r="29" spans="1:30" x14ac:dyDescent="0.2">
      <c r="A29" s="1">
        <v>37347</v>
      </c>
      <c r="B29" s="3"/>
      <c r="C29" s="3"/>
      <c r="D29" s="3"/>
      <c r="E29" s="3"/>
      <c r="F29" s="3"/>
      <c r="G29" s="3"/>
      <c r="H29" s="44">
        <v>2.8551062500000008</v>
      </c>
      <c r="I29" s="41">
        <v>603.91446653979017</v>
      </c>
      <c r="J29" s="3"/>
      <c r="K29" s="26"/>
      <c r="L29" s="3"/>
      <c r="M29" s="3"/>
      <c r="N29" s="42"/>
      <c r="O29" s="4">
        <v>1.1826791946494997</v>
      </c>
      <c r="P29" s="4"/>
      <c r="Q29" s="3"/>
      <c r="R29" s="3"/>
      <c r="S29" s="3"/>
      <c r="T29" s="3"/>
      <c r="U29" s="6">
        <v>22236.985000000001</v>
      </c>
      <c r="V29" s="6">
        <v>14983.514400000004</v>
      </c>
      <c r="W29" s="3"/>
      <c r="X29" s="3"/>
      <c r="Y29" s="3"/>
      <c r="Z29" s="3"/>
      <c r="AA29" s="3"/>
      <c r="AB29" s="3"/>
      <c r="AC29" s="3"/>
      <c r="AD29" s="43">
        <v>48.894909756959237</v>
      </c>
    </row>
    <row r="30" spans="1:30" x14ac:dyDescent="0.2">
      <c r="A30" s="1">
        <v>37377</v>
      </c>
      <c r="B30" s="3"/>
      <c r="C30" s="3"/>
      <c r="D30" s="3"/>
      <c r="E30" s="3"/>
      <c r="F30" s="3"/>
      <c r="G30" s="3"/>
      <c r="H30" s="44">
        <v>3.3287000000000004</v>
      </c>
      <c r="I30" s="41">
        <v>650.72458551187424</v>
      </c>
      <c r="J30" s="3"/>
      <c r="K30" s="26"/>
      <c r="L30" s="3"/>
      <c r="M30" s="3"/>
      <c r="N30" s="42"/>
      <c r="O30" s="4">
        <v>1.1117008581941583</v>
      </c>
      <c r="P30" s="4"/>
      <c r="Q30" s="3"/>
      <c r="R30" s="3"/>
      <c r="S30" s="3"/>
      <c r="T30" s="3"/>
      <c r="U30" s="6">
        <v>22073.744999999988</v>
      </c>
      <c r="V30" s="6">
        <v>15211.93823</v>
      </c>
      <c r="W30" s="3"/>
      <c r="X30" s="3"/>
      <c r="Y30" s="3"/>
      <c r="Z30" s="3"/>
      <c r="AA30" s="3"/>
      <c r="AB30" s="3"/>
      <c r="AC30" s="3"/>
      <c r="AD30" s="43">
        <v>44.778236622944753</v>
      </c>
    </row>
    <row r="31" spans="1:30" x14ac:dyDescent="0.2">
      <c r="A31" s="1">
        <v>37408</v>
      </c>
      <c r="B31" s="3"/>
      <c r="C31" s="3"/>
      <c r="D31" s="3"/>
      <c r="E31" s="3"/>
      <c r="F31" s="3"/>
      <c r="G31" s="3"/>
      <c r="H31" s="44">
        <v>3.6213000000000015</v>
      </c>
      <c r="I31" s="41">
        <v>649.708774880634</v>
      </c>
      <c r="J31" s="3"/>
      <c r="K31" s="26"/>
      <c r="L31" s="3"/>
      <c r="M31" s="3"/>
      <c r="N31" s="42"/>
      <c r="O31" s="4">
        <v>1.0975745317193282</v>
      </c>
      <c r="P31" s="4"/>
      <c r="Q31" s="3"/>
      <c r="R31" s="3"/>
      <c r="S31" s="3"/>
      <c r="T31" s="3"/>
      <c r="U31" s="6">
        <v>26443.18</v>
      </c>
      <c r="V31" s="6">
        <v>18046.078430000005</v>
      </c>
      <c r="W31" s="3"/>
      <c r="X31" s="3"/>
      <c r="Y31" s="3"/>
      <c r="Z31" s="3"/>
      <c r="AA31" s="3"/>
      <c r="AB31" s="3"/>
      <c r="AC31" s="3"/>
      <c r="AD31" s="43">
        <v>42.855067279867555</v>
      </c>
    </row>
    <row r="32" spans="1:30" x14ac:dyDescent="0.2">
      <c r="A32" s="1">
        <v>37438</v>
      </c>
      <c r="B32" s="3"/>
      <c r="C32" s="3"/>
      <c r="D32" s="3"/>
      <c r="E32" s="3"/>
      <c r="F32" s="3"/>
      <c r="G32" s="3"/>
      <c r="H32" s="44">
        <v>3.6071363636363643</v>
      </c>
      <c r="I32" s="41">
        <v>683.80122259244217</v>
      </c>
      <c r="J32" s="3"/>
      <c r="K32" s="26"/>
      <c r="L32" s="3"/>
      <c r="M32" s="3"/>
      <c r="N32" s="42"/>
      <c r="O32" s="4">
        <v>1.112822636276289</v>
      </c>
      <c r="P32" s="4"/>
      <c r="Q32" s="3"/>
      <c r="R32" s="3"/>
      <c r="S32" s="3"/>
      <c r="T32" s="3"/>
      <c r="U32" s="6">
        <v>27074.102999999999</v>
      </c>
      <c r="V32" s="6">
        <v>17784.828540000002</v>
      </c>
      <c r="W32" s="3"/>
      <c r="X32" s="3"/>
      <c r="Y32" s="3"/>
      <c r="Z32" s="3"/>
      <c r="AA32" s="3"/>
      <c r="AB32" s="3"/>
      <c r="AC32" s="3"/>
      <c r="AD32" s="43">
        <v>40.641677627050314</v>
      </c>
    </row>
    <row r="33" spans="1:30" x14ac:dyDescent="0.2">
      <c r="A33" s="1">
        <v>37469</v>
      </c>
      <c r="B33" s="3"/>
      <c r="C33" s="3"/>
      <c r="D33" s="3"/>
      <c r="E33" s="3"/>
      <c r="F33" s="3"/>
      <c r="G33" s="3"/>
      <c r="H33" s="44">
        <v>3.6207095238095244</v>
      </c>
      <c r="I33" s="41">
        <v>747.10621547318362</v>
      </c>
      <c r="J33" s="3"/>
      <c r="K33" s="26"/>
      <c r="L33" s="3"/>
      <c r="M33" s="3"/>
      <c r="N33" s="42"/>
      <c r="O33" s="4">
        <v>1.0616182739400166</v>
      </c>
      <c r="P33" s="4"/>
      <c r="Q33" s="3"/>
      <c r="R33" s="3"/>
      <c r="S33" s="3"/>
      <c r="T33" s="3"/>
      <c r="U33" s="6">
        <v>21106.427999999993</v>
      </c>
      <c r="V33" s="6">
        <v>14704.288170000002</v>
      </c>
      <c r="W33" s="3"/>
      <c r="X33" s="3"/>
      <c r="Y33" s="3"/>
      <c r="Z33" s="3"/>
      <c r="AA33" s="3"/>
      <c r="AB33" s="3"/>
      <c r="AC33" s="3"/>
      <c r="AD33" s="43">
        <v>40.081008894290051</v>
      </c>
    </row>
    <row r="34" spans="1:30" x14ac:dyDescent="0.2">
      <c r="A34" s="1">
        <v>37500</v>
      </c>
      <c r="B34" s="3"/>
      <c r="C34" s="3"/>
      <c r="D34" s="3"/>
      <c r="E34" s="3"/>
      <c r="F34" s="3"/>
      <c r="G34" s="3"/>
      <c r="H34" s="44">
        <v>3.6430761904761901</v>
      </c>
      <c r="I34" s="41">
        <v>739.20173960776037</v>
      </c>
      <c r="J34" s="3"/>
      <c r="K34" s="26"/>
      <c r="L34" s="3"/>
      <c r="M34" s="3"/>
      <c r="N34" s="42"/>
      <c r="O34" s="4">
        <v>1.0586642876913297</v>
      </c>
      <c r="P34" s="4"/>
      <c r="Q34" s="3"/>
      <c r="R34" s="3"/>
      <c r="S34" s="3"/>
      <c r="T34" s="3"/>
      <c r="U34" s="6">
        <v>26710.737000000001</v>
      </c>
      <c r="V34" s="6">
        <v>20542.157319999998</v>
      </c>
      <c r="W34" s="3"/>
      <c r="X34" s="3"/>
      <c r="Y34" s="3"/>
      <c r="Z34" s="3"/>
      <c r="AA34" s="3"/>
      <c r="AB34" s="3"/>
      <c r="AC34" s="3"/>
      <c r="AD34" s="43">
        <v>41.636773432742054</v>
      </c>
    </row>
    <row r="35" spans="1:30" x14ac:dyDescent="0.2">
      <c r="A35" s="1">
        <v>37530</v>
      </c>
      <c r="B35" s="3"/>
      <c r="C35" s="3"/>
      <c r="D35" s="3"/>
      <c r="E35" s="3"/>
      <c r="F35" s="3"/>
      <c r="G35" s="3"/>
      <c r="H35" s="44">
        <v>3.6518818181818187</v>
      </c>
      <c r="I35" s="41">
        <v>806.54359201766056</v>
      </c>
      <c r="J35" s="3"/>
      <c r="K35" s="26"/>
      <c r="L35" s="3"/>
      <c r="M35" s="3"/>
      <c r="N35" s="42"/>
      <c r="O35" s="4">
        <v>1.1366671542417595</v>
      </c>
      <c r="P35" s="4"/>
      <c r="Q35" s="3"/>
      <c r="R35" s="3"/>
      <c r="S35" s="3"/>
      <c r="T35" s="3"/>
      <c r="U35" s="6">
        <v>24169.07399999999</v>
      </c>
      <c r="V35" s="6">
        <v>16961.618339999997</v>
      </c>
      <c r="W35" s="3"/>
      <c r="X35" s="3"/>
      <c r="Y35" s="3"/>
      <c r="Z35" s="3"/>
      <c r="AA35" s="3"/>
      <c r="AB35" s="3"/>
      <c r="AC35" s="3"/>
      <c r="AD35" s="43">
        <v>42.9278010977037</v>
      </c>
    </row>
    <row r="36" spans="1:30" x14ac:dyDescent="0.2">
      <c r="A36" s="1">
        <v>37561</v>
      </c>
      <c r="B36" s="3"/>
      <c r="C36" s="3"/>
      <c r="D36" s="3"/>
      <c r="E36" s="3"/>
      <c r="F36" s="3"/>
      <c r="G36" s="3"/>
      <c r="H36" s="44">
        <v>3.5255500000000004</v>
      </c>
      <c r="I36" s="41">
        <v>759.36296588365144</v>
      </c>
      <c r="J36" s="3"/>
      <c r="K36" s="26"/>
      <c r="L36" s="3"/>
      <c r="M36" s="3"/>
      <c r="N36" s="42"/>
      <c r="O36" s="4">
        <v>1.1741115488383114</v>
      </c>
      <c r="P36" s="4"/>
      <c r="Q36" s="3"/>
      <c r="R36" s="3"/>
      <c r="S36" s="3"/>
      <c r="T36" s="3"/>
      <c r="U36" s="6">
        <v>28493.264999999999</v>
      </c>
      <c r="V36" s="6">
        <v>21328.701019999997</v>
      </c>
      <c r="W36" s="3"/>
      <c r="X36" s="3"/>
      <c r="Y36" s="3"/>
      <c r="Z36" s="3"/>
      <c r="AA36" s="3"/>
      <c r="AB36" s="3"/>
      <c r="AC36" s="3"/>
      <c r="AD36" s="43">
        <v>45.53520037192672</v>
      </c>
    </row>
    <row r="37" spans="1:30" x14ac:dyDescent="0.2">
      <c r="A37" s="1">
        <v>37591</v>
      </c>
      <c r="B37" s="3"/>
      <c r="C37" s="3"/>
      <c r="D37" s="3"/>
      <c r="E37" s="3"/>
      <c r="F37" s="3"/>
      <c r="G37" s="3"/>
      <c r="H37" s="44">
        <v>3.4901714285714278</v>
      </c>
      <c r="I37" s="41">
        <v>756.77945804326066</v>
      </c>
      <c r="J37" s="3"/>
      <c r="K37" s="26"/>
      <c r="L37" s="3"/>
      <c r="M37" s="3"/>
      <c r="N37" s="42"/>
      <c r="O37" s="4">
        <v>1.2940364051758728</v>
      </c>
      <c r="P37" s="4"/>
      <c r="Q37" s="3"/>
      <c r="R37" s="3"/>
      <c r="S37" s="3"/>
      <c r="T37" s="3"/>
      <c r="U37" s="6">
        <v>30063.203000000001</v>
      </c>
      <c r="V37" s="6">
        <v>21559.85872</v>
      </c>
      <c r="W37" s="3"/>
      <c r="X37" s="3"/>
      <c r="Y37" s="3"/>
      <c r="Z37" s="3"/>
      <c r="AA37" s="3"/>
      <c r="AB37" s="3"/>
      <c r="AC37" s="3"/>
      <c r="AD37" s="43">
        <v>49.291020259425579</v>
      </c>
    </row>
    <row r="38" spans="1:30" x14ac:dyDescent="0.2">
      <c r="A38" s="1">
        <v>37622</v>
      </c>
      <c r="B38" s="3"/>
      <c r="C38" s="3"/>
      <c r="D38" s="3"/>
      <c r="E38" s="3"/>
      <c r="F38" s="3"/>
      <c r="G38" s="3"/>
      <c r="H38" s="44">
        <v>3.2581863636363635</v>
      </c>
      <c r="I38" s="41">
        <v>730.1972100719712</v>
      </c>
      <c r="J38" s="3"/>
      <c r="K38" s="26"/>
      <c r="L38" s="3"/>
      <c r="M38" s="3"/>
      <c r="N38" s="42"/>
      <c r="O38" s="4">
        <v>1.550415973473009</v>
      </c>
      <c r="P38" s="4"/>
      <c r="Q38" s="3"/>
      <c r="R38" s="3"/>
      <c r="S38" s="3"/>
      <c r="T38" s="3"/>
      <c r="U38" s="6">
        <v>23121.651000000002</v>
      </c>
      <c r="V38" s="6">
        <v>15627.052160000001</v>
      </c>
      <c r="W38" s="3"/>
      <c r="X38" s="3"/>
      <c r="Y38" s="3"/>
      <c r="Z38" s="3"/>
      <c r="AA38" s="3"/>
      <c r="AB38" s="3"/>
      <c r="AC38" s="3"/>
      <c r="AD38" s="43">
        <v>51.256353660758236</v>
      </c>
    </row>
    <row r="39" spans="1:30" x14ac:dyDescent="0.2">
      <c r="A39" s="1">
        <v>37653</v>
      </c>
      <c r="B39" s="3"/>
      <c r="C39" s="3"/>
      <c r="D39" s="3"/>
      <c r="E39" s="3"/>
      <c r="F39" s="3"/>
      <c r="G39" s="3"/>
      <c r="H39" s="44">
        <v>3.1631649999999993</v>
      </c>
      <c r="I39" s="41">
        <v>585.25606916814422</v>
      </c>
      <c r="J39" s="3"/>
      <c r="K39" s="26"/>
      <c r="L39" s="3"/>
      <c r="M39" s="3"/>
      <c r="N39" s="42"/>
      <c r="O39" s="4">
        <v>1.7403762661017248</v>
      </c>
      <c r="P39" s="4"/>
      <c r="Q39" s="3"/>
      <c r="R39" s="3"/>
      <c r="S39" s="3"/>
      <c r="T39" s="3"/>
      <c r="U39" s="6">
        <v>23906.403000000006</v>
      </c>
      <c r="V39" s="6">
        <v>14810.840800000002</v>
      </c>
      <c r="W39" s="3"/>
      <c r="X39" s="3"/>
      <c r="Y39" s="3"/>
      <c r="Z39" s="3"/>
      <c r="AA39" s="3"/>
      <c r="AB39" s="3"/>
      <c r="AC39" s="3"/>
      <c r="AD39" s="43">
        <v>53.094968153848271</v>
      </c>
    </row>
    <row r="40" spans="1:30" x14ac:dyDescent="0.2">
      <c r="A40" s="1">
        <v>37681</v>
      </c>
      <c r="B40" s="3"/>
      <c r="C40" s="3"/>
      <c r="D40" s="3"/>
      <c r="E40" s="3"/>
      <c r="F40" s="3"/>
      <c r="G40" s="3"/>
      <c r="H40" s="44">
        <v>3.0747249999999999</v>
      </c>
      <c r="I40" s="41">
        <v>597.81225947284929</v>
      </c>
      <c r="J40" s="3"/>
      <c r="K40" s="26"/>
      <c r="L40" s="3"/>
      <c r="M40" s="3"/>
      <c r="N40" s="42"/>
      <c r="O40" s="4">
        <v>2.0787415904551017</v>
      </c>
      <c r="P40" s="4"/>
      <c r="Q40" s="3"/>
      <c r="R40" s="3"/>
      <c r="S40" s="3"/>
      <c r="T40" s="3"/>
      <c r="U40" s="6">
        <v>21762.932999999997</v>
      </c>
      <c r="V40" s="6">
        <v>13884.845140000001</v>
      </c>
      <c r="W40" s="3"/>
      <c r="X40" s="3"/>
      <c r="Y40" s="3"/>
      <c r="Z40" s="3"/>
      <c r="AA40" s="3"/>
      <c r="AB40" s="3"/>
      <c r="AC40" s="3"/>
      <c r="AD40" s="43">
        <v>53.708718155607571</v>
      </c>
    </row>
    <row r="41" spans="1:30" x14ac:dyDescent="0.2">
      <c r="A41" s="1">
        <v>37712</v>
      </c>
      <c r="B41" s="3"/>
      <c r="C41" s="3"/>
      <c r="D41" s="3"/>
      <c r="E41" s="3"/>
      <c r="F41" s="3"/>
      <c r="G41" s="3"/>
      <c r="H41" s="44">
        <v>2.8946050000000003</v>
      </c>
      <c r="I41" s="41">
        <v>526.35593971440744</v>
      </c>
      <c r="J41" s="3"/>
      <c r="K41" s="26"/>
      <c r="L41" s="3"/>
      <c r="M41" s="3"/>
      <c r="N41" s="42"/>
      <c r="O41" s="4">
        <v>2.0893161699703038</v>
      </c>
      <c r="P41" s="4"/>
      <c r="Q41" s="3"/>
      <c r="R41" s="3"/>
      <c r="S41" s="3"/>
      <c r="T41" s="3"/>
      <c r="U41" s="6">
        <v>14780.543</v>
      </c>
      <c r="V41" s="6">
        <v>8379.9362399999991</v>
      </c>
      <c r="W41" s="3"/>
      <c r="X41" s="3"/>
      <c r="Y41" s="3"/>
      <c r="Z41" s="3"/>
      <c r="AA41" s="3"/>
      <c r="AB41" s="3"/>
      <c r="AC41" s="3"/>
      <c r="AD41" s="43">
        <v>52.657880587401685</v>
      </c>
    </row>
    <row r="42" spans="1:30" x14ac:dyDescent="0.2">
      <c r="A42" s="1">
        <v>37742</v>
      </c>
      <c r="B42" s="3"/>
      <c r="C42" s="3"/>
      <c r="D42" s="3"/>
      <c r="E42" s="3"/>
      <c r="F42" s="3"/>
      <c r="G42" s="3"/>
      <c r="H42" s="44">
        <v>2.8356714285714291</v>
      </c>
      <c r="I42" s="41">
        <v>557.68717316799996</v>
      </c>
      <c r="J42" s="3"/>
      <c r="K42" s="26"/>
      <c r="L42" s="3"/>
      <c r="M42" s="3"/>
      <c r="N42" s="42"/>
      <c r="O42" s="4">
        <v>2.1809291892968439</v>
      </c>
      <c r="P42" s="4"/>
      <c r="Q42" s="3"/>
      <c r="R42" s="3"/>
      <c r="S42" s="3"/>
      <c r="T42" s="3"/>
      <c r="U42" s="6">
        <v>14223.060999999996</v>
      </c>
      <c r="V42" s="6">
        <v>8455.0046000000002</v>
      </c>
      <c r="W42" s="3"/>
      <c r="X42" s="3"/>
      <c r="Y42" s="3"/>
      <c r="Z42" s="3"/>
      <c r="AA42" s="3"/>
      <c r="AB42" s="3"/>
      <c r="AC42" s="3"/>
      <c r="AD42" s="43">
        <v>52.634501573274363</v>
      </c>
    </row>
    <row r="43" spans="1:30" x14ac:dyDescent="0.2">
      <c r="A43" s="1">
        <v>37773</v>
      </c>
      <c r="B43" s="3"/>
      <c r="C43" s="3"/>
      <c r="D43" s="3"/>
      <c r="E43" s="3"/>
      <c r="F43" s="3"/>
      <c r="G43" s="3"/>
      <c r="H43" s="44">
        <v>2.8088499999999996</v>
      </c>
      <c r="I43" s="41">
        <v>589.18349792423021</v>
      </c>
      <c r="J43" s="3"/>
      <c r="K43" s="26"/>
      <c r="L43" s="3"/>
      <c r="M43" s="3"/>
      <c r="N43" s="42"/>
      <c r="O43" s="4">
        <v>2.2853626463536321</v>
      </c>
      <c r="P43" s="4"/>
      <c r="Q43" s="3"/>
      <c r="R43" s="3"/>
      <c r="S43" s="3"/>
      <c r="T43" s="3"/>
      <c r="U43" s="6">
        <v>12182.565999999999</v>
      </c>
      <c r="V43" s="6">
        <v>6458.4559099999997</v>
      </c>
      <c r="W43" s="3"/>
      <c r="X43" s="3"/>
      <c r="Y43" s="3"/>
      <c r="Z43" s="3"/>
      <c r="AA43" s="3"/>
      <c r="AB43" s="3"/>
      <c r="AC43" s="3"/>
      <c r="AD43" s="43">
        <v>52.597035698388147</v>
      </c>
    </row>
    <row r="44" spans="1:30" x14ac:dyDescent="0.2">
      <c r="A44" s="1">
        <v>37803</v>
      </c>
      <c r="B44" s="3"/>
      <c r="C44" s="3"/>
      <c r="D44" s="3"/>
      <c r="E44" s="3"/>
      <c r="F44" s="3"/>
      <c r="G44" s="3"/>
      <c r="H44" s="44">
        <v>2.8012863636363634</v>
      </c>
      <c r="I44" s="41">
        <v>631.46160648064836</v>
      </c>
      <c r="J44" s="3"/>
      <c r="K44" s="26"/>
      <c r="L44" s="3"/>
      <c r="M44" s="3"/>
      <c r="N44" s="42"/>
      <c r="O44" s="4">
        <v>2.4242936392323937</v>
      </c>
      <c r="P44" s="4"/>
      <c r="Q44" s="3"/>
      <c r="R44" s="3"/>
      <c r="S44" s="3"/>
      <c r="T44" s="3"/>
      <c r="U44" s="6">
        <v>16036.315000000001</v>
      </c>
      <c r="V44" s="6">
        <v>8324.7243799999997</v>
      </c>
      <c r="W44" s="3"/>
      <c r="X44" s="3"/>
      <c r="Y44" s="3"/>
      <c r="Z44" s="3"/>
      <c r="AA44" s="3"/>
      <c r="AB44" s="3"/>
      <c r="AC44" s="3"/>
      <c r="AD44" s="43">
        <v>53.152653573668772</v>
      </c>
    </row>
    <row r="45" spans="1:30" x14ac:dyDescent="0.2">
      <c r="A45" s="1">
        <v>37834</v>
      </c>
      <c r="B45" s="3"/>
      <c r="C45" s="3"/>
      <c r="D45" s="3"/>
      <c r="E45" s="3"/>
      <c r="F45" s="3"/>
      <c r="G45" s="3"/>
      <c r="H45" s="44">
        <v>2.92849</v>
      </c>
      <c r="I45" s="41">
        <v>633.13986259003377</v>
      </c>
      <c r="J45" s="3"/>
      <c r="K45" s="26"/>
      <c r="L45" s="3"/>
      <c r="M45" s="3"/>
      <c r="N45" s="42"/>
      <c r="O45" s="4">
        <v>2.0963024134530022</v>
      </c>
      <c r="P45" s="4"/>
      <c r="Q45" s="3"/>
      <c r="R45" s="3"/>
      <c r="S45" s="3"/>
      <c r="T45" s="3"/>
      <c r="U45" s="6">
        <v>20153.428</v>
      </c>
      <c r="V45" s="6">
        <v>10540.110869999999</v>
      </c>
      <c r="W45" s="3"/>
      <c r="X45" s="3"/>
      <c r="Y45" s="3"/>
      <c r="Z45" s="3"/>
      <c r="AA45" s="3"/>
      <c r="AB45" s="3"/>
      <c r="AC45" s="3"/>
      <c r="AD45" s="43">
        <v>53.613003487621555</v>
      </c>
    </row>
    <row r="46" spans="1:30" x14ac:dyDescent="0.2">
      <c r="A46" s="1">
        <v>37865</v>
      </c>
      <c r="B46" s="3"/>
      <c r="C46" s="3"/>
      <c r="D46" s="3"/>
      <c r="E46" s="3"/>
      <c r="F46" s="3"/>
      <c r="G46" s="3"/>
      <c r="H46" s="44">
        <v>2.9209454545454547</v>
      </c>
      <c r="I46" s="41">
        <v>700.26971795418456</v>
      </c>
      <c r="J46" s="3"/>
      <c r="K46" s="26"/>
      <c r="L46" s="3"/>
      <c r="M46" s="3"/>
      <c r="N46" s="42"/>
      <c r="O46" s="4">
        <v>1.9937108671809751</v>
      </c>
      <c r="P46" s="4"/>
      <c r="Q46" s="3"/>
      <c r="R46" s="3"/>
      <c r="S46" s="3"/>
      <c r="T46" s="3"/>
      <c r="U46" s="6">
        <v>27247.608</v>
      </c>
      <c r="V46" s="6">
        <v>14879.451959999993</v>
      </c>
      <c r="W46" s="3"/>
      <c r="X46" s="3"/>
      <c r="Y46" s="3"/>
      <c r="Z46" s="3"/>
      <c r="AA46" s="3"/>
      <c r="AB46" s="3"/>
      <c r="AC46" s="3"/>
      <c r="AD46" s="43">
        <v>55.223216138257925</v>
      </c>
    </row>
    <row r="47" spans="1:30" x14ac:dyDescent="0.2">
      <c r="A47" s="1">
        <v>37895</v>
      </c>
      <c r="B47" s="3"/>
      <c r="C47" s="3"/>
      <c r="D47" s="3"/>
      <c r="E47" s="3"/>
      <c r="F47" s="3"/>
      <c r="G47" s="3"/>
      <c r="H47" s="44">
        <v>2.8590499999999994</v>
      </c>
      <c r="I47" s="41">
        <v>814.30397919206041</v>
      </c>
      <c r="J47" s="3"/>
      <c r="K47" s="26"/>
      <c r="L47" s="3"/>
      <c r="M47" s="3"/>
      <c r="N47" s="42"/>
      <c r="O47" s="4">
        <v>2.0277366647863126</v>
      </c>
      <c r="P47" s="4"/>
      <c r="Q47" s="3"/>
      <c r="R47" s="3"/>
      <c r="S47" s="3"/>
      <c r="T47" s="3"/>
      <c r="U47" s="6">
        <v>35234.152999999991</v>
      </c>
      <c r="V47" s="6">
        <v>19670.972360000003</v>
      </c>
      <c r="W47" s="3"/>
      <c r="X47" s="3"/>
      <c r="Y47" s="3"/>
      <c r="Z47" s="3"/>
      <c r="AA47" s="3"/>
      <c r="AB47" s="3"/>
      <c r="AC47" s="3"/>
      <c r="AD47" s="43">
        <v>57.592765104604354</v>
      </c>
    </row>
    <row r="48" spans="1:30" x14ac:dyDescent="0.2">
      <c r="A48" s="1">
        <v>37926</v>
      </c>
      <c r="B48" s="3"/>
      <c r="C48" s="3"/>
      <c r="D48" s="3"/>
      <c r="E48" s="3"/>
      <c r="F48" s="3"/>
      <c r="G48" s="3"/>
      <c r="H48" s="44">
        <v>2.8839210526315791</v>
      </c>
      <c r="I48" s="41">
        <v>782.65762502085488</v>
      </c>
      <c r="J48" s="3"/>
      <c r="K48" s="26"/>
      <c r="L48" s="3"/>
      <c r="M48" s="3"/>
      <c r="N48" s="42"/>
      <c r="O48" s="4">
        <v>1.7981693355815029</v>
      </c>
      <c r="P48" s="4"/>
      <c r="Q48" s="3"/>
      <c r="R48" s="3"/>
      <c r="S48" s="3"/>
      <c r="T48" s="3"/>
      <c r="U48" s="6">
        <v>38002.949000000022</v>
      </c>
      <c r="V48" s="6">
        <v>19832.593239999991</v>
      </c>
      <c r="W48" s="3"/>
      <c r="X48" s="3"/>
      <c r="Y48" s="3"/>
      <c r="Z48" s="3"/>
      <c r="AA48" s="3"/>
      <c r="AB48" s="3"/>
      <c r="AC48" s="3"/>
      <c r="AD48" s="43">
        <v>58.559986434233124</v>
      </c>
    </row>
    <row r="49" spans="1:30" x14ac:dyDescent="0.2">
      <c r="A49" s="1">
        <v>37956</v>
      </c>
      <c r="B49" s="3"/>
      <c r="C49" s="3"/>
      <c r="D49" s="3"/>
      <c r="E49" s="3"/>
      <c r="F49" s="3"/>
      <c r="G49" s="3"/>
      <c r="H49" s="44">
        <v>2.9606238095238089</v>
      </c>
      <c r="I49" s="41">
        <v>802.9894794828391</v>
      </c>
      <c r="J49" s="3"/>
      <c r="K49" s="26"/>
      <c r="L49" s="3"/>
      <c r="M49" s="3"/>
      <c r="N49" s="42"/>
      <c r="O49" s="4">
        <v>1.7587126587195083</v>
      </c>
      <c r="P49" s="4"/>
      <c r="Q49" s="3"/>
      <c r="R49" s="3"/>
      <c r="S49" s="3"/>
      <c r="T49" s="3"/>
      <c r="U49" s="6">
        <v>42737.039000000004</v>
      </c>
      <c r="V49" s="6">
        <v>23269.978299999995</v>
      </c>
      <c r="W49" s="3"/>
      <c r="X49" s="3"/>
      <c r="Y49" s="3"/>
      <c r="Z49" s="3"/>
      <c r="AA49" s="3"/>
      <c r="AB49" s="3"/>
      <c r="AC49" s="3"/>
      <c r="AD49" s="43">
        <v>59.717850599793024</v>
      </c>
    </row>
    <row r="50" spans="1:30" x14ac:dyDescent="0.2">
      <c r="A50" s="1">
        <v>37987</v>
      </c>
      <c r="B50" s="3"/>
      <c r="C50" s="3"/>
      <c r="D50" s="3"/>
      <c r="E50" s="3"/>
      <c r="F50" s="3"/>
      <c r="G50" s="3"/>
      <c r="H50" s="44">
        <v>2.892842857142857</v>
      </c>
      <c r="I50" s="41">
        <v>808.65173411252681</v>
      </c>
      <c r="J50" s="3"/>
      <c r="K50" s="26"/>
      <c r="L50" s="3"/>
      <c r="M50" s="3"/>
      <c r="N50" s="42"/>
      <c r="O50" s="4">
        <v>1.7989113314135139</v>
      </c>
      <c r="P50" s="4"/>
      <c r="Q50" s="3"/>
      <c r="R50" s="3"/>
      <c r="S50" s="3"/>
      <c r="T50" s="3"/>
      <c r="U50" s="6">
        <v>32336.703000000005</v>
      </c>
      <c r="V50" s="6">
        <v>16769.011679999996</v>
      </c>
      <c r="W50" s="3"/>
      <c r="X50" s="3"/>
      <c r="Y50" s="3"/>
      <c r="Z50" s="3"/>
      <c r="AA50" s="3"/>
      <c r="AB50" s="3"/>
      <c r="AC50" s="3"/>
      <c r="AD50" s="43">
        <v>60.947620877347632</v>
      </c>
    </row>
    <row r="51" spans="1:30" x14ac:dyDescent="0.2">
      <c r="A51" s="1">
        <v>38018</v>
      </c>
      <c r="B51" s="3"/>
      <c r="C51" s="3"/>
      <c r="D51" s="3"/>
      <c r="E51" s="3"/>
      <c r="F51" s="3"/>
      <c r="G51" s="3"/>
      <c r="H51" s="44">
        <v>2.9319199999999999</v>
      </c>
      <c r="I51" s="41">
        <v>701.74583512070126</v>
      </c>
      <c r="J51" s="3"/>
      <c r="K51" s="26"/>
      <c r="L51" s="3"/>
      <c r="M51" s="3"/>
      <c r="N51" s="42"/>
      <c r="O51" s="4">
        <v>1.8469019362845225</v>
      </c>
      <c r="P51" s="4"/>
      <c r="Q51" s="3"/>
      <c r="R51" s="3"/>
      <c r="S51" s="3"/>
      <c r="T51" s="3"/>
      <c r="U51" s="6">
        <v>36931.712999999996</v>
      </c>
      <c r="V51" s="6">
        <v>20007.701959999999</v>
      </c>
      <c r="W51" s="3"/>
      <c r="X51" s="3"/>
      <c r="Y51" s="3"/>
      <c r="Z51" s="3"/>
      <c r="AA51" s="3"/>
      <c r="AB51" s="3"/>
      <c r="AC51" s="3"/>
      <c r="AD51" s="43">
        <v>64.328247756336197</v>
      </c>
    </row>
    <row r="52" spans="1:30" x14ac:dyDescent="0.2">
      <c r="A52" s="1">
        <v>38047</v>
      </c>
      <c r="B52" s="3"/>
      <c r="C52" s="3"/>
      <c r="D52" s="3"/>
      <c r="E52" s="3"/>
      <c r="F52" s="3"/>
      <c r="G52" s="3"/>
      <c r="H52" s="44">
        <v>2.8975652173913047</v>
      </c>
      <c r="I52" s="41">
        <v>721.43357312665239</v>
      </c>
      <c r="J52" s="3"/>
      <c r="K52" s="26"/>
      <c r="L52" s="3"/>
      <c r="M52" s="3"/>
      <c r="N52" s="42"/>
      <c r="O52" s="4">
        <v>1.9683843938722569</v>
      </c>
      <c r="P52" s="4"/>
      <c r="Q52" s="3"/>
      <c r="R52" s="3"/>
      <c r="S52" s="3"/>
      <c r="T52" s="3"/>
      <c r="U52" s="6">
        <v>32982.747999999992</v>
      </c>
      <c r="V52" s="6">
        <v>16670.704880000005</v>
      </c>
      <c r="W52" s="3"/>
      <c r="X52" s="3"/>
      <c r="Y52" s="3"/>
      <c r="Z52" s="3"/>
      <c r="AA52" s="3"/>
      <c r="AB52" s="3"/>
      <c r="AC52" s="3"/>
      <c r="AD52" s="43">
        <v>65.248080430127047</v>
      </c>
    </row>
    <row r="53" spans="1:30" x14ac:dyDescent="0.2">
      <c r="A53" s="1">
        <v>38078</v>
      </c>
      <c r="B53" s="3"/>
      <c r="C53" s="3"/>
      <c r="D53" s="3"/>
      <c r="E53" s="3"/>
      <c r="F53" s="3"/>
      <c r="G53" s="3"/>
      <c r="H53" s="44">
        <v>2.8359157894736842</v>
      </c>
      <c r="I53" s="41">
        <v>642.32838871538809</v>
      </c>
      <c r="J53" s="3"/>
      <c r="K53" s="26"/>
      <c r="L53" s="3"/>
      <c r="M53" s="3"/>
      <c r="N53" s="42"/>
      <c r="O53" s="4">
        <v>1.7622791443998402</v>
      </c>
      <c r="P53" s="4"/>
      <c r="Q53" s="3"/>
      <c r="R53" s="3"/>
      <c r="S53" s="3"/>
      <c r="T53" s="3"/>
      <c r="U53" s="6">
        <v>37631.14899999999</v>
      </c>
      <c r="V53" s="6">
        <v>19027.509960000007</v>
      </c>
      <c r="W53" s="3"/>
      <c r="X53" s="3"/>
      <c r="Y53" s="3"/>
      <c r="Z53" s="3"/>
      <c r="AA53" s="3"/>
      <c r="AB53" s="3"/>
      <c r="AC53" s="3"/>
      <c r="AD53" s="43">
        <v>65.811463128808924</v>
      </c>
    </row>
    <row r="54" spans="1:30" x14ac:dyDescent="0.2">
      <c r="A54" s="1">
        <v>38108</v>
      </c>
      <c r="B54" s="3"/>
      <c r="C54" s="3"/>
      <c r="D54" s="3"/>
      <c r="E54" s="3"/>
      <c r="F54" s="3"/>
      <c r="G54" s="3"/>
      <c r="H54" s="44">
        <v>2.9196750000000007</v>
      </c>
      <c r="I54" s="41">
        <v>678.42182668449516</v>
      </c>
      <c r="J54" s="3"/>
      <c r="K54" s="26"/>
      <c r="L54" s="3"/>
      <c r="M54" s="3"/>
      <c r="N54" s="42"/>
      <c r="O54" s="4">
        <v>1.7531868134467441</v>
      </c>
      <c r="P54" s="4"/>
      <c r="Q54" s="3"/>
      <c r="R54" s="3"/>
      <c r="S54" s="3"/>
      <c r="T54" s="3"/>
      <c r="U54" s="6">
        <v>36783.121999999996</v>
      </c>
      <c r="V54" s="6">
        <v>19043.967140000001</v>
      </c>
      <c r="W54" s="3"/>
      <c r="X54" s="3"/>
      <c r="Y54" s="3"/>
      <c r="Z54" s="3"/>
      <c r="AA54" s="3"/>
      <c r="AB54" s="3"/>
      <c r="AC54" s="3"/>
      <c r="AD54" s="43">
        <v>67.767868175345342</v>
      </c>
    </row>
    <row r="55" spans="1:30" x14ac:dyDescent="0.2">
      <c r="A55" s="1">
        <v>38139</v>
      </c>
      <c r="B55" s="3"/>
      <c r="C55" s="3"/>
      <c r="D55" s="3"/>
      <c r="E55" s="3"/>
      <c r="F55" s="3"/>
      <c r="G55" s="3"/>
      <c r="H55" s="44">
        <v>2.9602571428571429</v>
      </c>
      <c r="I55" s="41">
        <v>696.99301313836224</v>
      </c>
      <c r="J55" s="3"/>
      <c r="K55" s="26"/>
      <c r="L55" s="3"/>
      <c r="M55" s="3"/>
      <c r="N55" s="42"/>
      <c r="O55" s="4">
        <v>1.7477455951254286</v>
      </c>
      <c r="P55" s="4"/>
      <c r="Q55" s="3"/>
      <c r="R55" s="3"/>
      <c r="S55" s="3"/>
      <c r="T55" s="3"/>
      <c r="U55" s="6">
        <v>36251.743000000002</v>
      </c>
      <c r="V55" s="6">
        <v>17532.473959999999</v>
      </c>
      <c r="W55" s="3"/>
      <c r="X55" s="3"/>
      <c r="Y55" s="3"/>
      <c r="Z55" s="3"/>
      <c r="AA55" s="3"/>
      <c r="AB55" s="3"/>
      <c r="AC55" s="3"/>
      <c r="AD55" s="43">
        <v>70.740945481956928</v>
      </c>
    </row>
    <row r="56" spans="1:30" x14ac:dyDescent="0.2">
      <c r="A56" s="1">
        <v>38169</v>
      </c>
      <c r="B56" s="3"/>
      <c r="C56" s="3"/>
      <c r="D56" s="3"/>
      <c r="E56" s="3"/>
      <c r="F56" s="3"/>
      <c r="G56" s="3"/>
      <c r="H56" s="44">
        <v>2.9552142857142853</v>
      </c>
      <c r="I56" s="41">
        <v>745.56357349556367</v>
      </c>
      <c r="J56" s="3"/>
      <c r="K56" s="26"/>
      <c r="L56" s="3"/>
      <c r="M56" s="3"/>
      <c r="N56" s="42"/>
      <c r="O56" s="4">
        <v>1.8924902347767893</v>
      </c>
      <c r="P56" s="4"/>
      <c r="Q56" s="3"/>
      <c r="R56" s="3"/>
      <c r="S56" s="3"/>
      <c r="T56" s="3"/>
      <c r="U56" s="6">
        <v>45476.451999999976</v>
      </c>
      <c r="V56" s="6">
        <v>21786.657159999999</v>
      </c>
      <c r="W56" s="3"/>
      <c r="X56" s="3"/>
      <c r="Y56" s="3"/>
      <c r="Z56" s="3"/>
      <c r="AA56" s="3"/>
      <c r="AB56" s="3"/>
      <c r="AC56" s="3"/>
      <c r="AD56" s="43">
        <v>72.564989348268057</v>
      </c>
    </row>
    <row r="57" spans="1:30" x14ac:dyDescent="0.2">
      <c r="A57" s="1">
        <v>38200</v>
      </c>
      <c r="B57" s="3"/>
      <c r="C57" s="3"/>
      <c r="D57" s="3"/>
      <c r="E57" s="3"/>
      <c r="F57" s="3"/>
      <c r="G57" s="3"/>
      <c r="H57" s="44">
        <v>3.0135809523809525</v>
      </c>
      <c r="I57" s="41">
        <v>799.43224690377838</v>
      </c>
      <c r="J57" s="3"/>
      <c r="K57" s="26"/>
      <c r="L57" s="3"/>
      <c r="M57" s="3"/>
      <c r="N57" s="42"/>
      <c r="O57" s="4">
        <v>1.9222134138382996</v>
      </c>
      <c r="P57" s="4"/>
      <c r="Q57" s="3"/>
      <c r="R57" s="3"/>
      <c r="S57" s="3"/>
      <c r="T57" s="3"/>
      <c r="U57" s="6">
        <v>49534.021000000001</v>
      </c>
      <c r="V57" s="6">
        <v>23881.55053</v>
      </c>
      <c r="W57" s="3"/>
      <c r="X57" s="3"/>
      <c r="Y57" s="3"/>
      <c r="Z57" s="3"/>
      <c r="AA57" s="3"/>
      <c r="AB57" s="3"/>
      <c r="AC57" s="3"/>
      <c r="AD57" s="43">
        <v>72.742447040802432</v>
      </c>
    </row>
    <row r="58" spans="1:30" x14ac:dyDescent="0.2">
      <c r="A58" s="1">
        <v>38231</v>
      </c>
      <c r="B58" s="3"/>
      <c r="C58" s="3"/>
      <c r="D58" s="3"/>
      <c r="E58" s="3"/>
      <c r="F58" s="3"/>
      <c r="G58" s="3"/>
      <c r="H58" s="44">
        <v>2.9960136363636365</v>
      </c>
      <c r="I58" s="41">
        <v>801.0790096621605</v>
      </c>
      <c r="J58" s="3"/>
      <c r="K58" s="26"/>
      <c r="L58" s="3"/>
      <c r="M58" s="3"/>
      <c r="N58" s="42"/>
      <c r="O58" s="4">
        <v>1.9498111158119069</v>
      </c>
      <c r="P58" s="4"/>
      <c r="Q58" s="3"/>
      <c r="R58" s="3"/>
      <c r="S58" s="3"/>
      <c r="T58" s="3"/>
      <c r="U58" s="6">
        <v>54296.787999999986</v>
      </c>
      <c r="V58" s="6">
        <v>26540.410400000004</v>
      </c>
      <c r="W58" s="3"/>
      <c r="X58" s="3"/>
      <c r="Y58" s="3"/>
      <c r="Z58" s="3"/>
      <c r="AA58" s="3"/>
      <c r="AB58" s="3"/>
      <c r="AC58" s="3"/>
      <c r="AD58" s="43">
        <v>73.304396400494625</v>
      </c>
    </row>
    <row r="59" spans="1:30" x14ac:dyDescent="0.2">
      <c r="A59" s="1">
        <v>38261</v>
      </c>
      <c r="B59" s="3"/>
      <c r="C59" s="3"/>
      <c r="D59" s="3"/>
      <c r="E59" s="3"/>
      <c r="F59" s="3"/>
      <c r="G59" s="3"/>
      <c r="H59" s="44">
        <v>2.9691800000000002</v>
      </c>
      <c r="I59" s="41">
        <v>867.93681972277932</v>
      </c>
      <c r="J59" s="3"/>
      <c r="K59" s="7"/>
      <c r="L59" s="25"/>
      <c r="M59" s="3"/>
      <c r="N59" s="42"/>
      <c r="O59" s="4">
        <v>2.0112676056338032</v>
      </c>
      <c r="P59" s="4"/>
      <c r="Q59" s="3"/>
      <c r="R59" s="3"/>
      <c r="S59" s="3"/>
      <c r="T59" s="3"/>
      <c r="U59" s="6">
        <v>58903.214999999982</v>
      </c>
      <c r="V59" s="6">
        <v>28232.842840000001</v>
      </c>
      <c r="W59" s="3"/>
      <c r="X59" s="3"/>
      <c r="Y59" s="3"/>
      <c r="Z59" s="3"/>
      <c r="AA59" s="3"/>
      <c r="AB59" s="3"/>
      <c r="AC59" s="3"/>
      <c r="AD59" s="43">
        <v>73.794756085980907</v>
      </c>
    </row>
    <row r="60" spans="1:30" x14ac:dyDescent="0.2">
      <c r="A60" s="1">
        <v>38292</v>
      </c>
      <c r="B60" s="3"/>
      <c r="C60" s="3"/>
      <c r="D60" s="3"/>
      <c r="E60" s="3"/>
      <c r="F60" s="3"/>
      <c r="G60" s="3"/>
      <c r="H60" s="44">
        <v>2.9546363636363639</v>
      </c>
      <c r="I60" s="41">
        <v>846.14612914582983</v>
      </c>
      <c r="J60" s="3"/>
      <c r="K60" s="7"/>
      <c r="L60" s="25"/>
      <c r="M60" s="3"/>
      <c r="N60" s="42"/>
      <c r="O60" s="4">
        <v>2.1570707070707074</v>
      </c>
      <c r="P60" s="4"/>
      <c r="Q60" s="3"/>
      <c r="R60" s="3"/>
      <c r="S60" s="3"/>
      <c r="T60" s="3"/>
      <c r="U60" s="6">
        <v>64654.158999999985</v>
      </c>
      <c r="V60" s="6">
        <v>31048.556399999998</v>
      </c>
      <c r="W60" s="3"/>
      <c r="X60" s="3"/>
      <c r="Y60" s="3"/>
      <c r="Z60" s="3"/>
      <c r="AA60" s="3"/>
      <c r="AB60" s="3"/>
      <c r="AC60" s="3"/>
      <c r="AD60" s="43">
        <v>75.12101921059579</v>
      </c>
    </row>
    <row r="61" spans="1:30" x14ac:dyDescent="0.2">
      <c r="A61" s="1">
        <v>38322</v>
      </c>
      <c r="B61" s="3"/>
      <c r="C61" s="3"/>
      <c r="D61" s="3"/>
      <c r="E61" s="3"/>
      <c r="F61" s="3"/>
      <c r="G61" s="3"/>
      <c r="H61" s="44">
        <v>2.970918181818182</v>
      </c>
      <c r="I61" s="41">
        <v>858.8703333062092</v>
      </c>
      <c r="J61" s="3"/>
      <c r="K61" s="7"/>
      <c r="L61" s="25"/>
      <c r="M61" s="3"/>
      <c r="N61" s="42"/>
      <c r="O61" s="4">
        <v>2.1278606965174127</v>
      </c>
      <c r="P61" s="4"/>
      <c r="Q61" s="3"/>
      <c r="R61" s="3"/>
      <c r="S61" s="3"/>
      <c r="T61" s="3"/>
      <c r="U61" s="6">
        <v>57799.837999999996</v>
      </c>
      <c r="V61" s="6">
        <v>28009.840289999996</v>
      </c>
      <c r="W61" s="3"/>
      <c r="X61" s="3"/>
      <c r="Y61" s="3"/>
      <c r="Z61" s="3"/>
      <c r="AA61" s="3"/>
      <c r="AB61" s="3"/>
      <c r="AC61" s="3"/>
      <c r="AD61" s="43">
        <v>75.814736774715925</v>
      </c>
    </row>
    <row r="62" spans="1:30" x14ac:dyDescent="0.2">
      <c r="A62" s="1">
        <v>38353</v>
      </c>
      <c r="B62" s="3"/>
      <c r="C62" s="3"/>
      <c r="D62" s="3"/>
      <c r="E62" s="3"/>
      <c r="F62" s="3"/>
      <c r="G62" s="3"/>
      <c r="H62" s="44">
        <v>2.9460285714285717</v>
      </c>
      <c r="I62" s="41">
        <v>796.73225403217441</v>
      </c>
      <c r="J62" s="3"/>
      <c r="K62" s="7"/>
      <c r="L62" s="25"/>
      <c r="M62" s="3"/>
      <c r="N62" s="42"/>
      <c r="O62" s="4">
        <v>2.3868131868131868</v>
      </c>
      <c r="P62" s="4"/>
      <c r="Q62" s="3"/>
      <c r="R62" s="3"/>
      <c r="S62" s="3"/>
      <c r="T62" s="3"/>
      <c r="U62" s="6">
        <v>63552.329999999987</v>
      </c>
      <c r="V62" s="6">
        <v>29786.249299999996</v>
      </c>
      <c r="W62" s="3"/>
      <c r="X62" s="3"/>
      <c r="Y62" s="3"/>
      <c r="Z62" s="3"/>
      <c r="AA62" s="3"/>
      <c r="AB62" s="3"/>
      <c r="AC62" s="3"/>
      <c r="AD62" s="43">
        <v>76.218817564464445</v>
      </c>
    </row>
    <row r="63" spans="1:30" x14ac:dyDescent="0.2">
      <c r="A63" s="1">
        <v>38384</v>
      </c>
      <c r="B63" s="3"/>
      <c r="C63" s="3"/>
      <c r="D63" s="3"/>
      <c r="E63" s="3"/>
      <c r="F63" s="3"/>
      <c r="G63" s="3"/>
      <c r="H63" s="44">
        <v>2.9153449999999994</v>
      </c>
      <c r="I63" s="41">
        <v>699.38292920328001</v>
      </c>
      <c r="J63" s="3"/>
      <c r="K63" s="7"/>
      <c r="L63" s="25"/>
      <c r="M63" s="3"/>
      <c r="N63" s="42"/>
      <c r="O63" s="4">
        <v>2.4240641711229944</v>
      </c>
      <c r="P63" s="4"/>
      <c r="Q63" s="3"/>
      <c r="R63" s="3"/>
      <c r="S63" s="3"/>
      <c r="T63" s="3"/>
      <c r="U63" s="6">
        <v>48413.365999999987</v>
      </c>
      <c r="V63" s="6">
        <v>22727.94</v>
      </c>
      <c r="W63" s="3"/>
      <c r="X63" s="3"/>
      <c r="Y63" s="3"/>
      <c r="Z63" s="3"/>
      <c r="AA63" s="3"/>
      <c r="AB63" s="3"/>
      <c r="AC63" s="3"/>
      <c r="AD63" s="43">
        <v>76.667647189669282</v>
      </c>
    </row>
    <row r="64" spans="1:30" x14ac:dyDescent="0.2">
      <c r="A64" s="1">
        <v>38412</v>
      </c>
      <c r="B64" s="3"/>
      <c r="C64" s="3"/>
      <c r="D64" s="3"/>
      <c r="E64" s="3"/>
      <c r="F64" s="3"/>
      <c r="G64" s="3"/>
      <c r="H64" s="44">
        <v>2.9265523809523808</v>
      </c>
      <c r="I64" s="41">
        <v>711.82358924594473</v>
      </c>
      <c r="J64" s="3"/>
      <c r="K64" s="7"/>
      <c r="L64" s="25"/>
      <c r="M64" s="3"/>
      <c r="N64" s="42"/>
      <c r="O64" s="4">
        <v>2.5556149732620321</v>
      </c>
      <c r="P64" s="4"/>
      <c r="Q64" s="3"/>
      <c r="R64" s="3"/>
      <c r="S64" s="3"/>
      <c r="T64" s="3"/>
      <c r="U64" s="6">
        <v>46553.031000000003</v>
      </c>
      <c r="V64" s="6">
        <v>20985.234699999997</v>
      </c>
      <c r="W64" s="3"/>
      <c r="X64" s="3"/>
      <c r="Y64" s="3"/>
      <c r="Z64" s="3"/>
      <c r="AA64" s="3"/>
      <c r="AB64" s="3"/>
      <c r="AC64" s="3"/>
      <c r="AD64" s="43">
        <v>77.006677376940587</v>
      </c>
    </row>
    <row r="65" spans="1:30" x14ac:dyDescent="0.2">
      <c r="A65" s="1">
        <v>38443</v>
      </c>
      <c r="B65" s="3"/>
      <c r="C65" s="3"/>
      <c r="D65" s="3"/>
      <c r="E65" s="3"/>
      <c r="F65" s="3"/>
      <c r="G65" s="3"/>
      <c r="H65" s="44">
        <v>2.9004142857142861</v>
      </c>
      <c r="I65" s="41">
        <v>673.1475102114166</v>
      </c>
      <c r="J65" s="3"/>
      <c r="K65" s="7"/>
      <c r="L65" s="25"/>
      <c r="M65" s="3"/>
      <c r="N65" s="42"/>
      <c r="O65" s="4">
        <v>2.6253968253968254</v>
      </c>
      <c r="P65" s="4"/>
      <c r="Q65" s="3"/>
      <c r="R65" s="3"/>
      <c r="S65" s="3"/>
      <c r="T65" s="3"/>
      <c r="U65" s="6">
        <v>41968.174999999996</v>
      </c>
      <c r="V65" s="6">
        <v>19351.3066</v>
      </c>
      <c r="W65" s="3"/>
      <c r="X65" s="3"/>
      <c r="Y65" s="3"/>
      <c r="Z65" s="3"/>
      <c r="AA65" s="3"/>
      <c r="AB65" s="3"/>
      <c r="AC65" s="3"/>
      <c r="AD65" s="43">
        <v>76.17646355525639</v>
      </c>
    </row>
    <row r="66" spans="1:30" x14ac:dyDescent="0.2">
      <c r="A66" s="1">
        <v>38473</v>
      </c>
      <c r="B66" s="3"/>
      <c r="C66" s="3"/>
      <c r="D66" s="3"/>
      <c r="E66" s="3"/>
      <c r="F66" s="3"/>
      <c r="G66" s="3"/>
      <c r="H66" s="44">
        <v>2.8909476190476195</v>
      </c>
      <c r="I66" s="41">
        <v>725.58086802404193</v>
      </c>
      <c r="J66" s="3"/>
      <c r="K66" s="7"/>
      <c r="L66" s="25"/>
      <c r="M66" s="3"/>
      <c r="N66" s="42"/>
      <c r="O66" s="4">
        <v>2.6352331606217612</v>
      </c>
      <c r="P66" s="4"/>
      <c r="Q66" s="3"/>
      <c r="R66" s="3"/>
      <c r="S66" s="3"/>
      <c r="T66" s="3"/>
      <c r="U66" s="6">
        <v>45499.853000000003</v>
      </c>
      <c r="V66" s="6">
        <v>20737.223299999998</v>
      </c>
      <c r="W66" s="3"/>
      <c r="X66" s="3"/>
      <c r="Y66" s="3"/>
      <c r="Z66" s="3"/>
      <c r="AA66" s="3"/>
      <c r="AB66" s="3"/>
      <c r="AC66" s="3"/>
      <c r="AD66" s="43">
        <v>76.510789677938831</v>
      </c>
    </row>
    <row r="67" spans="1:30" x14ac:dyDescent="0.2">
      <c r="A67" s="1">
        <v>38504</v>
      </c>
      <c r="B67" s="3"/>
      <c r="C67" s="3"/>
      <c r="D67" s="3"/>
      <c r="E67" s="3"/>
      <c r="F67" s="3"/>
      <c r="G67" s="3"/>
      <c r="H67" s="44">
        <v>2.8835904761904763</v>
      </c>
      <c r="I67" s="41">
        <v>725.11277487013956</v>
      </c>
      <c r="J67" s="3"/>
      <c r="K67" s="7"/>
      <c r="L67" s="25"/>
      <c r="M67" s="3"/>
      <c r="N67" s="42"/>
      <c r="O67" s="4">
        <v>2.6139303482587062</v>
      </c>
      <c r="P67" s="4"/>
      <c r="Q67" s="3"/>
      <c r="R67" s="3"/>
      <c r="S67" s="3"/>
      <c r="T67" s="3"/>
      <c r="U67" s="6">
        <v>40776.593000000023</v>
      </c>
      <c r="V67" s="6">
        <v>18431.929199999999</v>
      </c>
      <c r="W67" s="3"/>
      <c r="X67" s="3"/>
      <c r="Y67" s="3"/>
      <c r="Z67" s="3"/>
      <c r="AA67" s="3"/>
      <c r="AB67" s="3"/>
      <c r="AC67" s="3"/>
      <c r="AD67" s="43">
        <v>76.360464654373914</v>
      </c>
    </row>
    <row r="68" spans="1:30" x14ac:dyDescent="0.2">
      <c r="A68" s="1">
        <v>38534</v>
      </c>
      <c r="B68" s="3"/>
      <c r="C68" s="3"/>
      <c r="D68" s="3"/>
      <c r="E68" s="3"/>
      <c r="F68" s="3"/>
      <c r="G68" s="3"/>
      <c r="H68" s="44">
        <v>2.869566666666667</v>
      </c>
      <c r="I68" s="41">
        <v>749.46578152690176</v>
      </c>
      <c r="J68" s="3"/>
      <c r="K68" s="7"/>
      <c r="L68" s="25"/>
      <c r="M68" s="3"/>
      <c r="N68" s="42"/>
      <c r="O68" s="4">
        <v>2.4</v>
      </c>
      <c r="P68" s="4"/>
      <c r="Q68" s="3"/>
      <c r="R68" s="3"/>
      <c r="S68" s="3"/>
      <c r="T68" s="3"/>
      <c r="U68" s="6">
        <v>45596.210999999996</v>
      </c>
      <c r="V68" s="6">
        <v>20488.608200000002</v>
      </c>
      <c r="W68" s="3"/>
      <c r="X68" s="3"/>
      <c r="Y68" s="3"/>
      <c r="Z68" s="3"/>
      <c r="AA68" s="3"/>
      <c r="AB68" s="3"/>
      <c r="AC68" s="3"/>
      <c r="AD68" s="43">
        <v>77.099115695205313</v>
      </c>
    </row>
    <row r="69" spans="1:30" x14ac:dyDescent="0.2">
      <c r="A69" s="1">
        <v>38565</v>
      </c>
      <c r="B69" s="3"/>
      <c r="C69" s="3"/>
      <c r="D69" s="3"/>
      <c r="E69" s="3"/>
      <c r="F69" s="3"/>
      <c r="G69" s="3"/>
      <c r="H69" s="44">
        <v>2.888018181818182</v>
      </c>
      <c r="I69" s="41">
        <v>837.18408406200388</v>
      </c>
      <c r="J69" s="3"/>
      <c r="K69" s="7"/>
      <c r="L69" s="25"/>
      <c r="M69" s="3"/>
      <c r="N69" s="42"/>
      <c r="O69" s="4">
        <v>2.3909909909909906</v>
      </c>
      <c r="P69" s="4"/>
      <c r="Q69" s="3"/>
      <c r="R69" s="3"/>
      <c r="S69" s="3"/>
      <c r="T69" s="3"/>
      <c r="U69" s="6">
        <v>47150.579000000005</v>
      </c>
      <c r="V69" s="6">
        <v>20732.156300000002</v>
      </c>
      <c r="W69" s="3"/>
      <c r="X69" s="3"/>
      <c r="Y69" s="3"/>
      <c r="Z69" s="3"/>
      <c r="AA69" s="3"/>
      <c r="AB69" s="3"/>
      <c r="AC69" s="3"/>
      <c r="AD69" s="43">
        <v>78.342428637304437</v>
      </c>
    </row>
    <row r="70" spans="1:30" x14ac:dyDescent="0.2">
      <c r="A70" s="1">
        <v>38596</v>
      </c>
      <c r="B70" s="3"/>
      <c r="C70" s="3"/>
      <c r="D70" s="3"/>
      <c r="E70" s="3"/>
      <c r="F70" s="3"/>
      <c r="G70" s="3"/>
      <c r="H70" s="44">
        <v>2.9117136363636362</v>
      </c>
      <c r="I70" s="41">
        <v>861.93398741689452</v>
      </c>
      <c r="J70" s="3"/>
      <c r="K70" s="7"/>
      <c r="L70" s="25"/>
      <c r="M70" s="3"/>
      <c r="N70" s="42"/>
      <c r="O70" s="4">
        <v>2.4273148148148147</v>
      </c>
      <c r="P70" s="4"/>
      <c r="Q70" s="3"/>
      <c r="R70" s="3"/>
      <c r="S70" s="3"/>
      <c r="T70" s="3"/>
      <c r="U70" s="6">
        <v>57540.457999999999</v>
      </c>
      <c r="V70" s="6">
        <v>24532.999500000002</v>
      </c>
      <c r="W70" s="3"/>
      <c r="X70" s="3"/>
      <c r="Y70" s="3"/>
      <c r="Z70" s="3"/>
      <c r="AA70" s="3"/>
      <c r="AB70" s="3"/>
      <c r="AC70" s="3"/>
      <c r="AD70" s="43">
        <v>78.746562666876855</v>
      </c>
    </row>
    <row r="71" spans="1:30" x14ac:dyDescent="0.2">
      <c r="A71" s="1">
        <v>38626</v>
      </c>
      <c r="B71" s="3"/>
      <c r="C71" s="3"/>
      <c r="D71" s="3"/>
      <c r="E71" s="3"/>
      <c r="F71" s="3"/>
      <c r="G71" s="3"/>
      <c r="H71" s="44">
        <v>2.9660450000000003</v>
      </c>
      <c r="I71" s="41">
        <v>912.2264761082057</v>
      </c>
      <c r="J71" s="3"/>
      <c r="K71" s="7"/>
      <c r="L71" s="25"/>
      <c r="M71" s="3"/>
      <c r="N71" s="42"/>
      <c r="O71" s="4">
        <v>2.3944700460829496</v>
      </c>
      <c r="P71" s="4"/>
      <c r="Q71" s="3"/>
      <c r="R71" s="3"/>
      <c r="S71" s="3"/>
      <c r="T71" s="3"/>
      <c r="U71" s="6">
        <v>59017.628000000019</v>
      </c>
      <c r="V71" s="6">
        <v>24695.702403999992</v>
      </c>
      <c r="W71" s="3"/>
      <c r="X71" s="3"/>
      <c r="Y71" s="3"/>
      <c r="Z71" s="3"/>
      <c r="AA71" s="3"/>
      <c r="AB71" s="3"/>
      <c r="AC71" s="3"/>
      <c r="AD71" s="43">
        <v>78.499467088049613</v>
      </c>
    </row>
    <row r="72" spans="1:30" x14ac:dyDescent="0.2">
      <c r="A72" s="1">
        <v>38657</v>
      </c>
      <c r="B72" s="3"/>
      <c r="C72" s="3"/>
      <c r="D72" s="3"/>
      <c r="E72" s="3"/>
      <c r="F72" s="3"/>
      <c r="G72" s="3"/>
      <c r="H72" s="44">
        <v>2.9672181818181813</v>
      </c>
      <c r="I72" s="41">
        <v>893.13111707628605</v>
      </c>
      <c r="J72" s="3"/>
      <c r="K72" s="7"/>
      <c r="L72" s="25"/>
      <c r="M72" s="3"/>
      <c r="N72" s="42"/>
      <c r="O72" s="4">
        <v>2.413397129186603</v>
      </c>
      <c r="P72" s="4"/>
      <c r="Q72" s="3"/>
      <c r="R72" s="3"/>
      <c r="S72" s="3"/>
      <c r="T72" s="3"/>
      <c r="U72" s="6">
        <v>68433.113999999987</v>
      </c>
      <c r="V72" s="6">
        <v>28387.030599999998</v>
      </c>
      <c r="W72" s="3"/>
      <c r="X72" s="3"/>
      <c r="Y72" s="3"/>
      <c r="Z72" s="3"/>
      <c r="AA72" s="3"/>
      <c r="AB72" s="3"/>
      <c r="AC72" s="3"/>
      <c r="AD72" s="43">
        <v>77.965576291299101</v>
      </c>
    </row>
    <row r="73" spans="1:30" x14ac:dyDescent="0.2">
      <c r="A73" s="1">
        <v>38687</v>
      </c>
      <c r="B73" s="3"/>
      <c r="C73" s="3"/>
      <c r="D73" s="3"/>
      <c r="E73" s="3"/>
      <c r="F73" s="3"/>
      <c r="G73" s="3"/>
      <c r="H73" s="44">
        <v>3.0144523809523811</v>
      </c>
      <c r="I73" s="41">
        <v>907.56589632965245</v>
      </c>
      <c r="J73" s="3"/>
      <c r="K73" s="7"/>
      <c r="L73" s="25"/>
      <c r="M73" s="3"/>
      <c r="N73" s="42"/>
      <c r="O73" s="4">
        <v>2.25</v>
      </c>
      <c r="P73" s="4"/>
      <c r="Q73" s="3"/>
      <c r="R73" s="3"/>
      <c r="S73" s="3"/>
      <c r="T73" s="3"/>
      <c r="U73" s="6">
        <v>59792.009999999973</v>
      </c>
      <c r="V73" s="6">
        <v>26246.2166</v>
      </c>
      <c r="W73" s="3"/>
      <c r="X73" s="3"/>
      <c r="Y73" s="3"/>
      <c r="Z73" s="3"/>
      <c r="AA73" s="3"/>
      <c r="AB73" s="3"/>
      <c r="AC73" s="3"/>
      <c r="AD73" s="43">
        <v>76.926741174282384</v>
      </c>
    </row>
    <row r="74" spans="1:30" x14ac:dyDescent="0.2">
      <c r="A74" s="1">
        <v>38718</v>
      </c>
      <c r="B74" s="3"/>
      <c r="C74" s="3"/>
      <c r="D74" s="3"/>
      <c r="E74" s="3"/>
      <c r="F74" s="3"/>
      <c r="G74" s="3"/>
      <c r="H74" s="44">
        <v>3.0460363636363637</v>
      </c>
      <c r="I74" s="41">
        <v>874.40360247893284</v>
      </c>
      <c r="J74" s="3"/>
      <c r="K74" s="7">
        <v>3.5041542822715169E-2</v>
      </c>
      <c r="L74" s="24">
        <v>3.1974381147778258E-2</v>
      </c>
      <c r="M74" s="3"/>
      <c r="N74" s="42"/>
      <c r="O74" s="4">
        <v>2.0289256198347108</v>
      </c>
      <c r="P74" s="4"/>
      <c r="Q74" s="3"/>
      <c r="R74" s="3"/>
      <c r="S74" s="3"/>
      <c r="T74" s="3"/>
      <c r="U74" s="6">
        <v>45903.315999999999</v>
      </c>
      <c r="V74" s="6">
        <v>20072.6662</v>
      </c>
      <c r="W74" s="3"/>
      <c r="X74" s="3"/>
      <c r="Y74" s="3"/>
      <c r="Z74" s="3"/>
      <c r="AA74" s="3"/>
      <c r="AB74" s="3"/>
      <c r="AC74" s="3"/>
      <c r="AD74" s="43">
        <v>74.335024251593836</v>
      </c>
    </row>
    <row r="75" spans="1:30" x14ac:dyDescent="0.2">
      <c r="A75" s="1">
        <v>38749</v>
      </c>
      <c r="B75" s="3"/>
      <c r="C75" s="3"/>
      <c r="D75" s="3"/>
      <c r="E75" s="3"/>
      <c r="F75" s="3"/>
      <c r="G75" s="3"/>
      <c r="H75" s="44">
        <v>3.068905</v>
      </c>
      <c r="I75" s="41">
        <v>751.96003158908047</v>
      </c>
      <c r="J75" s="3"/>
      <c r="K75" s="7">
        <v>3.5529513421503525E-2</v>
      </c>
      <c r="L75" s="24">
        <v>3.2391867025309211E-2</v>
      </c>
      <c r="M75" s="3"/>
      <c r="N75" s="42"/>
      <c r="O75" s="4">
        <v>1.9772000000000001</v>
      </c>
      <c r="P75" s="4"/>
      <c r="Q75" s="3"/>
      <c r="R75" s="3"/>
      <c r="S75" s="3"/>
      <c r="T75" s="3"/>
      <c r="U75" s="6">
        <v>66251.386999999973</v>
      </c>
      <c r="V75" s="6">
        <v>28644.200800000006</v>
      </c>
      <c r="W75" s="3"/>
      <c r="X75" s="3"/>
      <c r="Y75" s="3"/>
      <c r="Z75" s="3"/>
      <c r="AA75" s="3"/>
      <c r="AB75" s="3"/>
      <c r="AC75" s="3"/>
      <c r="AD75" s="43">
        <v>74.455433023567977</v>
      </c>
    </row>
    <row r="76" spans="1:30" x14ac:dyDescent="0.2">
      <c r="A76" s="1">
        <v>38777</v>
      </c>
      <c r="B76" s="3"/>
      <c r="C76" s="3"/>
      <c r="D76" s="3"/>
      <c r="E76" s="3"/>
      <c r="F76" s="3"/>
      <c r="G76" s="3"/>
      <c r="H76" s="44">
        <v>3.0763272727272732</v>
      </c>
      <c r="I76" s="41">
        <v>814.06054183105232</v>
      </c>
      <c r="J76" s="3"/>
      <c r="K76" s="7">
        <v>3.6453812504880848E-2</v>
      </c>
      <c r="L76" s="24">
        <v>3.2921612499442185E-2</v>
      </c>
      <c r="M76" s="3"/>
      <c r="N76" s="42"/>
      <c r="O76" s="4">
        <v>2.0817427385892118</v>
      </c>
      <c r="P76" s="4"/>
      <c r="Q76" s="3"/>
      <c r="R76" s="3"/>
      <c r="S76" s="3"/>
      <c r="T76" s="3"/>
      <c r="U76" s="6">
        <v>65348.662000000004</v>
      </c>
      <c r="V76" s="6">
        <v>28571.156500000001</v>
      </c>
      <c r="W76" s="3"/>
      <c r="X76" s="3"/>
      <c r="Y76" s="3"/>
      <c r="Z76" s="3"/>
      <c r="AA76" s="3"/>
      <c r="AB76" s="3"/>
      <c r="AC76" s="3"/>
      <c r="AD76" s="43">
        <v>73.069980186360524</v>
      </c>
    </row>
    <row r="77" spans="1:30" x14ac:dyDescent="0.2">
      <c r="A77" s="1">
        <v>38808</v>
      </c>
      <c r="B77" s="3"/>
      <c r="C77" s="3"/>
      <c r="D77" s="3"/>
      <c r="E77" s="3"/>
      <c r="F77" s="3"/>
      <c r="G77" s="3"/>
      <c r="H77" s="44">
        <v>3.0662666666666669</v>
      </c>
      <c r="I77" s="41">
        <v>734.51549172865305</v>
      </c>
      <c r="J77" s="3"/>
      <c r="K77" s="7">
        <v>3.733266862374756E-2</v>
      </c>
      <c r="L77" s="24">
        <v>3.3284028213607528E-2</v>
      </c>
      <c r="M77" s="3"/>
      <c r="N77" s="42"/>
      <c r="O77" s="4">
        <v>1.9701550387596898</v>
      </c>
      <c r="P77" s="4"/>
      <c r="Q77" s="3"/>
      <c r="R77" s="3"/>
      <c r="S77" s="3"/>
      <c r="T77" s="3"/>
      <c r="U77" s="6">
        <v>59282.405999999981</v>
      </c>
      <c r="V77" s="6">
        <v>25607.701000000005</v>
      </c>
      <c r="W77" s="3"/>
      <c r="X77" s="3"/>
      <c r="Y77" s="3"/>
      <c r="Z77" s="3"/>
      <c r="AA77" s="3"/>
      <c r="AB77" s="3"/>
      <c r="AC77" s="3"/>
      <c r="AD77" s="43">
        <v>71.600399665432434</v>
      </c>
    </row>
    <row r="78" spans="1:30" x14ac:dyDescent="0.2">
      <c r="A78" s="1">
        <v>38838</v>
      </c>
      <c r="B78" s="3"/>
      <c r="C78" s="3"/>
      <c r="D78" s="3"/>
      <c r="E78" s="3"/>
      <c r="F78" s="3"/>
      <c r="G78" s="3"/>
      <c r="H78" s="44">
        <v>3.0534809523809523</v>
      </c>
      <c r="I78" s="41">
        <v>810.1495238399923</v>
      </c>
      <c r="J78" s="3"/>
      <c r="K78" s="7">
        <v>3.7512462422574958E-2</v>
      </c>
      <c r="L78" s="24">
        <v>3.4006402449917712E-2</v>
      </c>
      <c r="M78" s="3"/>
      <c r="N78" s="42"/>
      <c r="O78" s="4">
        <v>1.9617424242424242</v>
      </c>
      <c r="P78" s="4"/>
      <c r="Q78" s="3"/>
      <c r="R78" s="3"/>
      <c r="S78" s="3"/>
      <c r="T78" s="3"/>
      <c r="U78" s="6">
        <v>60954.405999999995</v>
      </c>
      <c r="V78" s="6">
        <v>26740.487500000003</v>
      </c>
      <c r="W78" s="3"/>
      <c r="X78" s="3"/>
      <c r="Y78" s="3"/>
      <c r="Z78" s="3"/>
      <c r="AA78" s="3"/>
      <c r="AB78" s="3"/>
      <c r="AC78" s="3"/>
      <c r="AD78" s="43">
        <v>71.259657954217005</v>
      </c>
    </row>
    <row r="79" spans="1:30" x14ac:dyDescent="0.2">
      <c r="A79" s="1">
        <v>38869</v>
      </c>
      <c r="B79" s="3"/>
      <c r="C79" s="3"/>
      <c r="D79" s="3"/>
      <c r="E79" s="3"/>
      <c r="F79" s="3"/>
      <c r="G79" s="3"/>
      <c r="H79" s="44">
        <v>3.0812666666666657</v>
      </c>
      <c r="I79" s="41">
        <v>786.04401908937348</v>
      </c>
      <c r="J79" s="3"/>
      <c r="K79" s="7">
        <v>3.7344268754996079E-2</v>
      </c>
      <c r="L79" s="24">
        <v>3.369245188180818E-2</v>
      </c>
      <c r="M79" s="3"/>
      <c r="N79" s="42"/>
      <c r="O79" s="4">
        <v>1.9754789272030653</v>
      </c>
      <c r="P79" s="4"/>
      <c r="Q79" s="3"/>
      <c r="R79" s="3"/>
      <c r="S79" s="3"/>
      <c r="T79" s="3"/>
      <c r="U79" s="6">
        <v>59389.140000000007</v>
      </c>
      <c r="V79" s="6">
        <v>27350.673400000007</v>
      </c>
      <c r="W79" s="3"/>
      <c r="X79" s="3"/>
      <c r="Y79" s="3"/>
      <c r="Z79" s="3"/>
      <c r="AA79" s="3"/>
      <c r="AB79" s="3"/>
      <c r="AC79" s="3"/>
      <c r="AD79" s="43">
        <v>71.000555870781611</v>
      </c>
    </row>
    <row r="80" spans="1:30" x14ac:dyDescent="0.2">
      <c r="A80" s="1">
        <v>38899</v>
      </c>
      <c r="B80" s="3"/>
      <c r="C80" s="3"/>
      <c r="D80" s="3"/>
      <c r="E80" s="3"/>
      <c r="F80" s="3"/>
      <c r="G80" s="3"/>
      <c r="H80" s="44">
        <v>3.0819619047619051</v>
      </c>
      <c r="I80" s="41">
        <v>821.43425335060783</v>
      </c>
      <c r="J80" s="3"/>
      <c r="K80" s="7">
        <v>3.6607939526076147E-2</v>
      </c>
      <c r="L80" s="24">
        <v>3.3218756413811328E-2</v>
      </c>
      <c r="M80" s="3"/>
      <c r="N80" s="42"/>
      <c r="O80" s="4">
        <v>1.8969924812030077</v>
      </c>
      <c r="P80" s="4"/>
      <c r="Q80" s="3"/>
      <c r="R80" s="3"/>
      <c r="S80" s="3"/>
      <c r="T80" s="3"/>
      <c r="U80" s="6">
        <v>50875.197</v>
      </c>
      <c r="V80" s="6">
        <v>24091.731499999994</v>
      </c>
      <c r="W80" s="3"/>
      <c r="X80" s="3"/>
      <c r="Y80" s="3"/>
      <c r="Z80" s="3"/>
      <c r="AA80" s="3"/>
      <c r="AB80" s="3"/>
      <c r="AC80" s="3"/>
      <c r="AD80" s="43">
        <v>71.28180873558216</v>
      </c>
    </row>
    <row r="81" spans="1:30" x14ac:dyDescent="0.2">
      <c r="A81" s="1">
        <v>38930</v>
      </c>
      <c r="B81" s="3"/>
      <c r="C81" s="3"/>
      <c r="D81" s="3"/>
      <c r="E81" s="3"/>
      <c r="F81" s="3"/>
      <c r="G81" s="3"/>
      <c r="H81" s="44">
        <v>3.0789727272727272</v>
      </c>
      <c r="I81" s="41">
        <v>867.33146346241051</v>
      </c>
      <c r="J81" s="3"/>
      <c r="K81" s="7">
        <v>3.6395313632871323E-2</v>
      </c>
      <c r="L81" s="24">
        <v>3.3400614246169476E-2</v>
      </c>
      <c r="M81" s="3"/>
      <c r="N81" s="42"/>
      <c r="O81" s="4">
        <v>1.9022641509433962</v>
      </c>
      <c r="P81" s="4"/>
      <c r="Q81" s="3"/>
      <c r="R81" s="3"/>
      <c r="S81" s="3"/>
      <c r="T81" s="3"/>
      <c r="U81" s="6">
        <v>61607.168000000012</v>
      </c>
      <c r="V81" s="6">
        <v>27568.377899999999</v>
      </c>
      <c r="W81" s="3"/>
      <c r="X81" s="3"/>
      <c r="Y81" s="3"/>
      <c r="Z81" s="3"/>
      <c r="AA81" s="3"/>
      <c r="AB81" s="3"/>
      <c r="AC81" s="3"/>
      <c r="AD81" s="43">
        <v>70.297983911461841</v>
      </c>
    </row>
    <row r="82" spans="1:30" x14ac:dyDescent="0.2">
      <c r="A82" s="1">
        <v>38961</v>
      </c>
      <c r="B82" s="3"/>
      <c r="C82" s="3"/>
      <c r="D82" s="3"/>
      <c r="E82" s="3"/>
      <c r="F82" s="3"/>
      <c r="G82" s="3"/>
      <c r="H82" s="44">
        <v>3.1000714285714279</v>
      </c>
      <c r="I82" s="41">
        <v>900.06369796709896</v>
      </c>
      <c r="J82" s="3"/>
      <c r="K82" s="7">
        <v>3.6335226820524875E-2</v>
      </c>
      <c r="L82" s="24">
        <v>3.300762094336257E-2</v>
      </c>
      <c r="M82" s="3"/>
      <c r="N82" s="42"/>
      <c r="O82" s="4">
        <v>1.8420664206642066</v>
      </c>
      <c r="P82" s="4"/>
      <c r="Q82" s="3"/>
      <c r="R82" s="3"/>
      <c r="S82" s="3"/>
      <c r="T82" s="3"/>
      <c r="U82" s="6">
        <v>73796.419000000009</v>
      </c>
      <c r="V82" s="6">
        <v>33884.343500000003</v>
      </c>
      <c r="W82" s="3"/>
      <c r="X82" s="3"/>
      <c r="Y82" s="3"/>
      <c r="Z82" s="3"/>
      <c r="AA82" s="3"/>
      <c r="AB82" s="3"/>
      <c r="AC82" s="3"/>
      <c r="AD82" s="43">
        <v>70.343929917552302</v>
      </c>
    </row>
    <row r="83" spans="1:30" x14ac:dyDescent="0.2">
      <c r="A83" s="1">
        <v>38991</v>
      </c>
      <c r="B83" s="3"/>
      <c r="C83" s="3"/>
      <c r="D83" s="3"/>
      <c r="E83" s="3"/>
      <c r="F83" s="3"/>
      <c r="G83" s="3"/>
      <c r="H83" s="44">
        <v>3.0984761904761902</v>
      </c>
      <c r="I83" s="41">
        <v>954.72620498522065</v>
      </c>
      <c r="J83" s="3"/>
      <c r="K83" s="7">
        <v>3.5697598228051401E-2</v>
      </c>
      <c r="L83" s="24">
        <v>3.2425384673610856E-2</v>
      </c>
      <c r="M83" s="3"/>
      <c r="N83" s="42"/>
      <c r="O83" s="4">
        <v>1.5317901234567901</v>
      </c>
      <c r="P83" s="4"/>
      <c r="Q83" s="3"/>
      <c r="R83" s="3"/>
      <c r="S83" s="3"/>
      <c r="T83" s="3"/>
      <c r="U83" s="6">
        <v>82775.188999999969</v>
      </c>
      <c r="V83" s="6">
        <v>38601.887300000017</v>
      </c>
      <c r="W83" s="3"/>
      <c r="X83" s="3"/>
      <c r="Y83" s="3"/>
      <c r="Z83" s="3"/>
      <c r="AA83" s="3"/>
      <c r="AB83" s="3"/>
      <c r="AC83" s="3"/>
      <c r="AD83" s="43">
        <v>71.904889772793567</v>
      </c>
    </row>
    <row r="84" spans="1:30" x14ac:dyDescent="0.2">
      <c r="A84" s="1">
        <v>39022</v>
      </c>
      <c r="B84" s="3"/>
      <c r="C84" s="3"/>
      <c r="D84" s="3"/>
      <c r="E84" s="3"/>
      <c r="F84" s="3"/>
      <c r="G84" s="3"/>
      <c r="H84" s="44">
        <v>3.075738095238095</v>
      </c>
      <c r="I84" s="41">
        <v>937.41056216150741</v>
      </c>
      <c r="J84" s="3"/>
      <c r="K84" s="7">
        <v>3.5208275064432457E-2</v>
      </c>
      <c r="L84" s="24">
        <v>3.2148497865016806E-2</v>
      </c>
      <c r="M84" s="3"/>
      <c r="N84" s="42"/>
      <c r="O84" s="4">
        <v>1.2819587628865978</v>
      </c>
      <c r="P84" s="4"/>
      <c r="Q84" s="3"/>
      <c r="R84" s="3"/>
      <c r="S84" s="3"/>
      <c r="T84" s="3"/>
      <c r="U84" s="6">
        <v>90922.362000000023</v>
      </c>
      <c r="V84" s="6">
        <v>42358.317999999999</v>
      </c>
      <c r="W84" s="3"/>
      <c r="X84" s="3"/>
      <c r="Y84" s="3"/>
      <c r="Z84" s="3"/>
      <c r="AA84" s="3"/>
      <c r="AB84" s="3"/>
      <c r="AC84" s="3"/>
      <c r="AD84" s="43">
        <v>75.392882146426388</v>
      </c>
    </row>
    <row r="85" spans="1:30" x14ac:dyDescent="0.2">
      <c r="A85" s="1">
        <v>39052</v>
      </c>
      <c r="B85" s="3"/>
      <c r="C85" s="3"/>
      <c r="D85" s="3"/>
      <c r="E85" s="3"/>
      <c r="F85" s="3"/>
      <c r="G85" s="3"/>
      <c r="H85" s="44">
        <v>3.0602684210526312</v>
      </c>
      <c r="I85" s="41">
        <v>909.40263685692457</v>
      </c>
      <c r="J85" s="3"/>
      <c r="K85" s="7">
        <v>3.5230407388414813E-2</v>
      </c>
      <c r="L85" s="24">
        <v>3.2066060229604371E-2</v>
      </c>
      <c r="M85" s="3"/>
      <c r="N85" s="42"/>
      <c r="O85" s="4">
        <v>1.3181818181818181</v>
      </c>
      <c r="P85" s="4"/>
      <c r="Q85" s="3"/>
      <c r="R85" s="3"/>
      <c r="S85" s="3"/>
      <c r="T85" s="3"/>
      <c r="U85" s="6">
        <v>81013.298999999985</v>
      </c>
      <c r="V85" s="6">
        <v>37059.125100000005</v>
      </c>
      <c r="W85" s="3"/>
      <c r="X85" s="3"/>
      <c r="Y85" s="3"/>
      <c r="Z85" s="3"/>
      <c r="AA85" s="3"/>
      <c r="AB85" s="3"/>
      <c r="AC85" s="3"/>
      <c r="AD85" s="43">
        <v>81.69783661515693</v>
      </c>
    </row>
    <row r="86" spans="1:30" x14ac:dyDescent="0.2">
      <c r="A86" s="1">
        <v>39083</v>
      </c>
      <c r="B86" s="3"/>
      <c r="C86" s="3"/>
      <c r="D86" s="3"/>
      <c r="E86" s="3"/>
      <c r="F86" s="3"/>
      <c r="G86" s="3"/>
      <c r="H86" s="44">
        <v>3.0850409090909094</v>
      </c>
      <c r="I86" s="41">
        <v>882.91612193831861</v>
      </c>
      <c r="J86" s="3"/>
      <c r="K86" s="7">
        <v>3.3909980559505302E-2</v>
      </c>
      <c r="L86" s="24">
        <v>3.0815332381976292E-2</v>
      </c>
      <c r="M86" s="3"/>
      <c r="N86" s="42"/>
      <c r="O86" s="4">
        <v>1.3905263157894736</v>
      </c>
      <c r="P86" s="4"/>
      <c r="Q86" s="3"/>
      <c r="R86" s="3"/>
      <c r="S86" s="3"/>
      <c r="T86" s="3"/>
      <c r="U86" s="6">
        <v>89295.541000000027</v>
      </c>
      <c r="V86" s="6">
        <v>39578.948300000004</v>
      </c>
      <c r="W86" s="45"/>
      <c r="X86" s="45"/>
      <c r="Y86" s="3"/>
      <c r="Z86" s="3"/>
      <c r="AA86" s="3"/>
      <c r="AB86" s="3"/>
      <c r="AC86" s="3"/>
      <c r="AD86" s="43">
        <v>84.240310810457117</v>
      </c>
    </row>
    <row r="87" spans="1:30" x14ac:dyDescent="0.2">
      <c r="A87" s="1">
        <v>39114</v>
      </c>
      <c r="B87" s="3"/>
      <c r="C87" s="3"/>
      <c r="D87" s="3"/>
      <c r="E87" s="3"/>
      <c r="F87" s="3"/>
      <c r="G87" s="3"/>
      <c r="H87" s="44">
        <v>3.1026249999999997</v>
      </c>
      <c r="I87" s="41">
        <v>734.46079250258822</v>
      </c>
      <c r="J87" s="3"/>
      <c r="K87" s="7">
        <v>3.4399055080143258E-2</v>
      </c>
      <c r="L87" s="24">
        <v>3.1179570013372366E-2</v>
      </c>
      <c r="M87" s="3"/>
      <c r="N87" s="42"/>
      <c r="O87" s="4">
        <v>1.3974747474747473</v>
      </c>
      <c r="P87" s="4"/>
      <c r="Q87" s="3"/>
      <c r="R87" s="3"/>
      <c r="S87" s="3"/>
      <c r="T87" s="3"/>
      <c r="U87" s="6">
        <v>76957.905000000013</v>
      </c>
      <c r="V87" s="6">
        <v>32389.6247</v>
      </c>
      <c r="W87" s="45"/>
      <c r="X87" s="45"/>
      <c r="Y87" s="3"/>
      <c r="Z87" s="3"/>
      <c r="AA87" s="3"/>
      <c r="AB87" s="3"/>
      <c r="AC87" s="3"/>
      <c r="AD87" s="43">
        <v>88.284462355833199</v>
      </c>
    </row>
    <row r="88" spans="1:30" x14ac:dyDescent="0.2">
      <c r="A88" s="1">
        <v>39142</v>
      </c>
      <c r="B88" s="3"/>
      <c r="C88" s="3"/>
      <c r="D88" s="3"/>
      <c r="E88" s="3"/>
      <c r="F88" s="3"/>
      <c r="G88" s="3"/>
      <c r="H88" s="44">
        <v>3.101040909090909</v>
      </c>
      <c r="I88" s="41">
        <v>743.21802886563694</v>
      </c>
      <c r="J88" s="3"/>
      <c r="K88" s="7">
        <v>3.5526824897060917E-2</v>
      </c>
      <c r="L88" s="24">
        <v>3.1742238376791458E-2</v>
      </c>
      <c r="M88" s="3"/>
      <c r="N88" s="42"/>
      <c r="O88" s="4">
        <v>1.5445333333333335</v>
      </c>
      <c r="P88" s="4"/>
      <c r="Q88" s="3"/>
      <c r="R88" s="3"/>
      <c r="S88" s="3"/>
      <c r="T88" s="3"/>
      <c r="U88" s="6">
        <v>67950.326000000015</v>
      </c>
      <c r="V88" s="6">
        <v>26628.966899999999</v>
      </c>
      <c r="W88" s="45"/>
      <c r="X88" s="45"/>
      <c r="Y88" s="3"/>
      <c r="Z88" s="3"/>
      <c r="AA88" s="3"/>
      <c r="AB88" s="3"/>
      <c r="AC88" s="3"/>
      <c r="AD88" s="43">
        <v>91.773700710313975</v>
      </c>
    </row>
    <row r="89" spans="1:30" x14ac:dyDescent="0.2">
      <c r="A89" s="1">
        <v>39173</v>
      </c>
      <c r="B89" s="3"/>
      <c r="C89" s="3"/>
      <c r="D89" s="3"/>
      <c r="E89" s="3"/>
      <c r="F89" s="3"/>
      <c r="G89" s="3"/>
      <c r="H89" s="44">
        <v>3.089055555555555</v>
      </c>
      <c r="I89" s="41">
        <v>623.7137710601238</v>
      </c>
      <c r="J89" s="3"/>
      <c r="K89" s="7">
        <v>3.6172673031363685E-2</v>
      </c>
      <c r="L89" s="24">
        <v>3.2071649242911074E-2</v>
      </c>
      <c r="M89" s="3"/>
      <c r="N89" s="42"/>
      <c r="O89" s="4">
        <v>1.7609890109890107</v>
      </c>
      <c r="P89" s="4"/>
      <c r="Q89" s="3"/>
      <c r="R89" s="3"/>
      <c r="S89" s="3"/>
      <c r="T89" s="3"/>
      <c r="U89" s="6">
        <v>34106.491999999991</v>
      </c>
      <c r="V89" s="6">
        <v>13030.885900000001</v>
      </c>
      <c r="W89" s="45"/>
      <c r="X89" s="45"/>
      <c r="Y89" s="3"/>
      <c r="Z89" s="3"/>
      <c r="AA89" s="3"/>
      <c r="AB89" s="3"/>
      <c r="AC89" s="3"/>
      <c r="AD89" s="43">
        <v>102.02972646826132</v>
      </c>
    </row>
    <row r="90" spans="1:30" x14ac:dyDescent="0.2">
      <c r="A90" s="1">
        <v>39203</v>
      </c>
      <c r="B90" s="3"/>
      <c r="C90" s="3"/>
      <c r="D90" s="3"/>
      <c r="E90" s="3"/>
      <c r="F90" s="3"/>
      <c r="G90" s="3"/>
      <c r="H90" s="44">
        <v>3.0800142857142867</v>
      </c>
      <c r="I90" s="41">
        <v>715.40603342859049</v>
      </c>
      <c r="J90" s="3"/>
      <c r="K90" s="7">
        <v>3.6220579134194041E-2</v>
      </c>
      <c r="L90" s="24">
        <v>3.261526525382339E-2</v>
      </c>
      <c r="M90" s="3"/>
      <c r="N90" s="42"/>
      <c r="O90" s="4">
        <v>2.0645251396648043</v>
      </c>
      <c r="P90" s="4"/>
      <c r="Q90" s="3"/>
      <c r="R90" s="3"/>
      <c r="S90" s="3"/>
      <c r="T90" s="3"/>
      <c r="U90" s="6">
        <v>37832.509999999995</v>
      </c>
      <c r="V90" s="6">
        <v>13674.518700000001</v>
      </c>
      <c r="W90" s="45"/>
      <c r="X90" s="45"/>
      <c r="Y90" s="3"/>
      <c r="Z90" s="3"/>
      <c r="AA90" s="3"/>
      <c r="AB90" s="3"/>
      <c r="AC90" s="3"/>
      <c r="AD90" s="43">
        <v>105.27600492558253</v>
      </c>
    </row>
    <row r="91" spans="1:30" x14ac:dyDescent="0.2">
      <c r="A91" s="1">
        <v>39234</v>
      </c>
      <c r="B91" s="3"/>
      <c r="C91" s="3"/>
      <c r="D91" s="3"/>
      <c r="E91" s="3"/>
      <c r="F91" s="3"/>
      <c r="G91" s="3"/>
      <c r="H91" s="44">
        <v>3.0792650000000004</v>
      </c>
      <c r="I91" s="41">
        <v>690.79355197864527</v>
      </c>
      <c r="J91" s="3"/>
      <c r="K91" s="7">
        <v>3.6251065205389052E-2</v>
      </c>
      <c r="L91" s="24">
        <v>3.2417151184563148E-2</v>
      </c>
      <c r="M91" s="3"/>
      <c r="N91" s="42"/>
      <c r="O91" s="4">
        <v>2.1457219251336896</v>
      </c>
      <c r="P91" s="4"/>
      <c r="Q91" s="3"/>
      <c r="R91" s="3"/>
      <c r="S91" s="3"/>
      <c r="T91" s="3"/>
      <c r="U91" s="6">
        <v>31584.045000000006</v>
      </c>
      <c r="V91" s="6">
        <v>11045.052600000001</v>
      </c>
      <c r="W91" s="45"/>
      <c r="X91" s="45"/>
      <c r="Y91" s="3"/>
      <c r="Z91" s="3"/>
      <c r="AA91" s="3"/>
      <c r="AB91" s="3"/>
      <c r="AC91" s="3"/>
      <c r="AD91" s="43">
        <v>121.04466813430344</v>
      </c>
    </row>
    <row r="92" spans="1:30" x14ac:dyDescent="0.2">
      <c r="A92" s="1">
        <v>39264</v>
      </c>
      <c r="B92" s="3"/>
      <c r="C92" s="3"/>
      <c r="D92" s="3"/>
      <c r="E92" s="3"/>
      <c r="F92" s="3"/>
      <c r="G92" s="3"/>
      <c r="H92" s="44">
        <v>3.1116285714285716</v>
      </c>
      <c r="I92" s="41">
        <v>753.94772035279266</v>
      </c>
      <c r="J92" s="3"/>
      <c r="K92" s="7">
        <v>3.5852059740585661E-2</v>
      </c>
      <c r="L92" s="24">
        <v>3.2109076413802395E-2</v>
      </c>
      <c r="M92" s="3"/>
      <c r="N92" s="42"/>
      <c r="O92" s="4">
        <v>2.3912536443148684</v>
      </c>
      <c r="P92" s="4"/>
      <c r="Q92" s="3"/>
      <c r="R92" s="3"/>
      <c r="S92" s="3"/>
      <c r="T92" s="3"/>
      <c r="U92" s="6">
        <v>41832.265999999996</v>
      </c>
      <c r="V92" s="6">
        <v>13999.627800000002</v>
      </c>
      <c r="W92" s="45"/>
      <c r="X92" s="45"/>
      <c r="Y92" s="3"/>
      <c r="Z92" s="3"/>
      <c r="AA92" s="3"/>
      <c r="AB92" s="3"/>
      <c r="AC92" s="3"/>
      <c r="AD92" s="43">
        <v>135.03389545618126</v>
      </c>
    </row>
    <row r="93" spans="1:30" x14ac:dyDescent="0.2">
      <c r="A93" s="1">
        <v>39295</v>
      </c>
      <c r="B93" s="3"/>
      <c r="C93" s="3"/>
      <c r="D93" s="3"/>
      <c r="E93" s="3"/>
      <c r="F93" s="3"/>
      <c r="G93" s="3"/>
      <c r="H93" s="44">
        <v>3.1523590909090902</v>
      </c>
      <c r="I93" s="41">
        <v>813.38226079419496</v>
      </c>
      <c r="J93" s="3"/>
      <c r="K93" s="7">
        <v>3.5361686710612059E-2</v>
      </c>
      <c r="L93" s="24">
        <v>3.2012491001014012E-2</v>
      </c>
      <c r="M93" s="3"/>
      <c r="N93" s="42"/>
      <c r="O93" s="4">
        <v>2.2056451612903225</v>
      </c>
      <c r="P93" s="4"/>
      <c r="Q93" s="3"/>
      <c r="R93" s="3"/>
      <c r="S93" s="3"/>
      <c r="T93" s="3"/>
      <c r="U93" s="6">
        <v>48642.118999999999</v>
      </c>
      <c r="V93" s="6">
        <v>14941.385999999997</v>
      </c>
      <c r="W93" s="45"/>
      <c r="X93" s="45"/>
      <c r="Y93" s="3"/>
      <c r="Z93" s="3"/>
      <c r="AA93" s="3"/>
      <c r="AB93" s="3"/>
      <c r="AC93" s="3"/>
      <c r="AD93" s="43">
        <v>141.49546780181674</v>
      </c>
    </row>
    <row r="94" spans="1:30" x14ac:dyDescent="0.2">
      <c r="A94" s="1">
        <v>39326</v>
      </c>
      <c r="B94" s="3"/>
      <c r="C94" s="3"/>
      <c r="D94" s="3"/>
      <c r="E94" s="3"/>
      <c r="F94" s="3"/>
      <c r="G94" s="3"/>
      <c r="H94" s="44">
        <v>3.1474550000000003</v>
      </c>
      <c r="I94" s="41">
        <v>852.26844464618466</v>
      </c>
      <c r="J94" s="3"/>
      <c r="K94" s="7">
        <v>3.4502460346677456E-2</v>
      </c>
      <c r="L94" s="24">
        <v>3.1701344943666693E-2</v>
      </c>
      <c r="M94" s="3"/>
      <c r="N94" s="42"/>
      <c r="O94" s="4">
        <v>2.1174479166666669</v>
      </c>
      <c r="P94" s="4"/>
      <c r="Q94" s="3"/>
      <c r="R94" s="3"/>
      <c r="S94" s="6"/>
      <c r="T94" s="6"/>
      <c r="U94" s="6">
        <v>65096.395000000004</v>
      </c>
      <c r="V94" s="6">
        <v>18766.4686</v>
      </c>
      <c r="W94" s="45"/>
      <c r="X94" s="45"/>
      <c r="Y94" s="3"/>
      <c r="Z94" s="3"/>
      <c r="AA94" s="3"/>
      <c r="AB94" s="3"/>
      <c r="AC94" s="3"/>
      <c r="AD94" s="43">
        <v>145.09356082759675</v>
      </c>
    </row>
    <row r="95" spans="1:30" x14ac:dyDescent="0.2">
      <c r="A95" s="1">
        <v>39356</v>
      </c>
      <c r="B95" s="3"/>
      <c r="C95" s="3"/>
      <c r="D95" s="3"/>
      <c r="E95" s="3"/>
      <c r="F95" s="3"/>
      <c r="G95" s="3"/>
      <c r="H95" s="44">
        <v>3.1604454545454543</v>
      </c>
      <c r="I95" s="41">
        <v>927.89734275490741</v>
      </c>
      <c r="J95" s="3"/>
      <c r="K95" s="7">
        <v>3.3896374836057286E-2</v>
      </c>
      <c r="L95" s="24">
        <v>3.1684177135738678E-2</v>
      </c>
      <c r="M95" s="3"/>
      <c r="N95" s="42"/>
      <c r="O95" s="4">
        <v>2.1681818181818184</v>
      </c>
      <c r="P95" s="4"/>
      <c r="Q95" s="3"/>
      <c r="R95" s="3"/>
      <c r="S95" s="3"/>
      <c r="T95" s="3"/>
      <c r="U95" s="6">
        <v>85018.072</v>
      </c>
      <c r="V95" s="6">
        <v>22524.473599999998</v>
      </c>
      <c r="W95" s="45"/>
      <c r="X95" s="45"/>
      <c r="Y95" s="3"/>
      <c r="Z95" s="3"/>
      <c r="AA95" s="3"/>
      <c r="AB95" s="3"/>
      <c r="AC95" s="3"/>
      <c r="AD95" s="43">
        <v>147.97130049537702</v>
      </c>
    </row>
    <row r="96" spans="1:30" x14ac:dyDescent="0.2">
      <c r="A96" s="1">
        <v>39387</v>
      </c>
      <c r="B96" s="3"/>
      <c r="C96" s="3"/>
      <c r="D96" s="3"/>
      <c r="E96" s="3"/>
      <c r="F96" s="3"/>
      <c r="G96" s="3"/>
      <c r="H96" s="44">
        <v>3.1359142857142861</v>
      </c>
      <c r="I96" s="41">
        <v>890.09510323822462</v>
      </c>
      <c r="J96" s="3"/>
      <c r="K96" s="7">
        <v>3.3683110063751853E-2</v>
      </c>
      <c r="L96" s="24">
        <v>3.1449179121974993E-2</v>
      </c>
      <c r="M96" s="3"/>
      <c r="N96" s="42"/>
      <c r="O96" s="4">
        <v>2.3867647058823529</v>
      </c>
      <c r="P96" s="4"/>
      <c r="Q96" s="3"/>
      <c r="R96" s="3"/>
      <c r="S96" s="3"/>
      <c r="T96" s="3"/>
      <c r="U96" s="6">
        <v>52125.162999999993</v>
      </c>
      <c r="V96" s="6">
        <v>14222.376399999997</v>
      </c>
      <c r="W96" s="45"/>
      <c r="X96" s="45"/>
      <c r="Y96" s="3"/>
      <c r="Z96" s="3"/>
      <c r="AA96" s="3"/>
      <c r="AB96" s="3"/>
      <c r="AC96" s="3"/>
      <c r="AD96" s="43">
        <v>153.99103143825062</v>
      </c>
    </row>
    <row r="97" spans="1:30" x14ac:dyDescent="0.2">
      <c r="A97" s="1">
        <v>39417</v>
      </c>
      <c r="B97" s="3"/>
      <c r="C97" s="3"/>
      <c r="D97" s="3"/>
      <c r="E97" s="3"/>
      <c r="F97" s="3"/>
      <c r="G97" s="3"/>
      <c r="H97" s="44">
        <v>3.1396500000000001</v>
      </c>
      <c r="I97" s="41">
        <v>898.9465366221234</v>
      </c>
      <c r="J97" s="3"/>
      <c r="K97" s="7">
        <v>3.3380006547815373E-2</v>
      </c>
      <c r="L97" s="24">
        <v>3.105405999395703E-2</v>
      </c>
      <c r="M97" s="3"/>
      <c r="N97" s="42"/>
      <c r="O97" s="4">
        <v>2.2918079096045196</v>
      </c>
      <c r="P97" s="4"/>
      <c r="Q97" s="3"/>
      <c r="R97" s="3"/>
      <c r="S97" s="3"/>
      <c r="T97" s="3"/>
      <c r="U97" s="6">
        <v>119234.03400000001</v>
      </c>
      <c r="V97" s="6">
        <v>30577.282800000001</v>
      </c>
      <c r="W97" s="45"/>
      <c r="X97" s="45"/>
      <c r="Y97" s="3"/>
      <c r="Z97" s="3"/>
      <c r="AA97" s="3"/>
      <c r="AB97" s="3"/>
      <c r="AC97" s="3"/>
      <c r="AD97" s="43">
        <v>152.55942223703758</v>
      </c>
    </row>
    <row r="98" spans="1:30" x14ac:dyDescent="0.2">
      <c r="A98" s="1">
        <v>39448</v>
      </c>
      <c r="B98" s="3"/>
      <c r="C98" s="3"/>
      <c r="D98" s="3"/>
      <c r="E98" s="3"/>
      <c r="F98" s="3"/>
      <c r="G98" s="3"/>
      <c r="H98" s="44">
        <v>3.1444181818181818</v>
      </c>
      <c r="I98" s="41">
        <v>881.20749477461379</v>
      </c>
      <c r="J98" s="3"/>
      <c r="K98" s="7">
        <v>3.3506061326662097E-2</v>
      </c>
      <c r="L98" s="24">
        <v>3.0868989449098026E-2</v>
      </c>
      <c r="M98" s="3"/>
      <c r="N98" s="42"/>
      <c r="O98" s="4">
        <v>1.8526077097505671</v>
      </c>
      <c r="P98" s="4"/>
      <c r="Q98" s="3"/>
      <c r="R98" s="3"/>
      <c r="S98" s="3"/>
      <c r="T98" s="3"/>
      <c r="U98" s="6">
        <v>104866.75299999998</v>
      </c>
      <c r="V98" s="6">
        <v>26475.264500000005</v>
      </c>
      <c r="W98" s="45"/>
      <c r="X98" s="45"/>
      <c r="Y98" s="3"/>
      <c r="Z98" s="3"/>
      <c r="AA98" s="3"/>
      <c r="AB98" s="3"/>
      <c r="AC98" s="3"/>
      <c r="AD98" s="43">
        <v>150.63436707886819</v>
      </c>
    </row>
    <row r="99" spans="1:30" x14ac:dyDescent="0.2">
      <c r="A99" s="1">
        <v>39479</v>
      </c>
      <c r="B99" s="3"/>
      <c r="C99" s="3"/>
      <c r="D99" s="3"/>
      <c r="E99" s="3"/>
      <c r="F99" s="3"/>
      <c r="G99" s="3"/>
      <c r="H99" s="44">
        <v>3.1583142857142859</v>
      </c>
      <c r="I99" s="41">
        <v>769.64526294995812</v>
      </c>
      <c r="J99" s="3"/>
      <c r="K99" s="7">
        <v>3.4242901771972652E-2</v>
      </c>
      <c r="L99" s="24">
        <v>3.1255159747826909E-2</v>
      </c>
      <c r="M99" s="3"/>
      <c r="N99" s="42"/>
      <c r="O99" s="4">
        <v>1.7422594142259415</v>
      </c>
      <c r="P99" s="4"/>
      <c r="Q99" s="3"/>
      <c r="R99" s="3"/>
      <c r="S99" s="3"/>
      <c r="T99" s="3"/>
      <c r="U99" s="6">
        <v>78896.671999999977</v>
      </c>
      <c r="V99" s="6">
        <v>19896.046399999996</v>
      </c>
      <c r="W99" s="45"/>
      <c r="X99" s="45"/>
      <c r="Y99" s="3"/>
      <c r="Z99" s="3"/>
      <c r="AA99" s="3"/>
      <c r="AB99" s="3"/>
      <c r="AC99" s="3"/>
      <c r="AD99" s="43">
        <v>149.87806700361918</v>
      </c>
    </row>
    <row r="100" spans="1:30" x14ac:dyDescent="0.2">
      <c r="A100" s="1">
        <v>39508</v>
      </c>
      <c r="B100" s="3"/>
      <c r="C100" s="3"/>
      <c r="D100" s="3"/>
      <c r="E100" s="3"/>
      <c r="F100" s="3"/>
      <c r="G100" s="3"/>
      <c r="H100" s="44">
        <v>3.1558388888888889</v>
      </c>
      <c r="I100" s="41">
        <v>744.90326971220929</v>
      </c>
      <c r="J100" s="3"/>
      <c r="K100" s="7">
        <v>3.4972962891921797E-2</v>
      </c>
      <c r="L100" s="24">
        <v>3.1853141824854714E-2</v>
      </c>
      <c r="M100" s="3"/>
      <c r="N100" s="42"/>
      <c r="O100" s="4">
        <v>1.6821643286573145</v>
      </c>
      <c r="P100" s="4"/>
      <c r="Q100" s="3"/>
      <c r="R100" s="3"/>
      <c r="S100" s="3"/>
      <c r="T100" s="3"/>
      <c r="U100" s="6">
        <v>60029.137000000002</v>
      </c>
      <c r="V100" s="6">
        <v>16105.7032</v>
      </c>
      <c r="W100" s="45"/>
      <c r="X100" s="45"/>
      <c r="Y100" s="3"/>
      <c r="Z100" s="3"/>
      <c r="AA100" s="3"/>
      <c r="AB100" s="3"/>
      <c r="AC100" s="3"/>
      <c r="AD100" s="43">
        <v>152.63293596208666</v>
      </c>
    </row>
    <row r="101" spans="1:30" x14ac:dyDescent="0.2">
      <c r="A101" s="1">
        <v>39539</v>
      </c>
      <c r="B101" s="3"/>
      <c r="C101" s="3"/>
      <c r="D101" s="3"/>
      <c r="E101" s="3"/>
      <c r="F101" s="3"/>
      <c r="G101" s="3"/>
      <c r="H101" s="44">
        <v>3.1665428571428578</v>
      </c>
      <c r="I101" s="41">
        <v>706.77220590114985</v>
      </c>
      <c r="J101" s="3"/>
      <c r="K101" s="7">
        <v>3.5703173350190437E-2</v>
      </c>
      <c r="L101" s="24">
        <v>3.2162428761835081E-2</v>
      </c>
      <c r="M101" s="3"/>
      <c r="N101" s="42"/>
      <c r="O101" s="4">
        <v>1.668101761252446</v>
      </c>
      <c r="P101" s="4"/>
      <c r="Q101" s="3"/>
      <c r="R101" s="3"/>
      <c r="S101" s="3"/>
      <c r="T101" s="3"/>
      <c r="U101" s="6">
        <v>78403.385999999999</v>
      </c>
      <c r="V101" s="6">
        <v>19386.4002</v>
      </c>
      <c r="W101" s="45"/>
      <c r="X101" s="45"/>
      <c r="Y101" s="3"/>
      <c r="Z101" s="3"/>
      <c r="AA101" s="3"/>
      <c r="AB101" s="3"/>
      <c r="AC101" s="3"/>
      <c r="AD101" s="43">
        <v>148.94895083980435</v>
      </c>
    </row>
    <row r="102" spans="1:30" x14ac:dyDescent="0.2">
      <c r="A102" s="1">
        <v>39569</v>
      </c>
      <c r="B102" s="3"/>
      <c r="C102" s="3"/>
      <c r="D102" s="3"/>
      <c r="E102" s="3"/>
      <c r="F102" s="3"/>
      <c r="G102" s="3"/>
      <c r="H102" s="44">
        <v>3.1511000000000005</v>
      </c>
      <c r="I102" s="41">
        <v>768.99655963620592</v>
      </c>
      <c r="J102" s="3"/>
      <c r="K102" s="7">
        <v>3.6205330563480277E-2</v>
      </c>
      <c r="L102" s="24">
        <v>3.2377143879069537E-2</v>
      </c>
      <c r="M102" s="3"/>
      <c r="N102" s="42"/>
      <c r="O102" s="4">
        <v>1.6708984374999998</v>
      </c>
      <c r="P102" s="4"/>
      <c r="Q102" s="3"/>
      <c r="R102" s="3"/>
      <c r="S102" s="3"/>
      <c r="T102" s="3"/>
      <c r="U102" s="6">
        <v>101976.12400000001</v>
      </c>
      <c r="V102" s="6">
        <v>25338.252800000006</v>
      </c>
      <c r="W102" s="45"/>
      <c r="X102" s="45"/>
      <c r="Y102" s="3"/>
      <c r="Z102" s="3"/>
      <c r="AA102" s="3"/>
      <c r="AB102" s="3"/>
      <c r="AC102" s="3"/>
      <c r="AD102" s="43">
        <v>144.2598033258472</v>
      </c>
    </row>
    <row r="103" spans="1:30" x14ac:dyDescent="0.2">
      <c r="A103" s="1">
        <v>39600</v>
      </c>
      <c r="B103" s="3"/>
      <c r="C103" s="3"/>
      <c r="D103" s="3"/>
      <c r="E103" s="3"/>
      <c r="F103" s="3"/>
      <c r="G103" s="3"/>
      <c r="H103" s="44">
        <v>3.0433500000000007</v>
      </c>
      <c r="I103" s="41">
        <v>719.20135957827551</v>
      </c>
      <c r="J103" s="3"/>
      <c r="K103" s="7">
        <v>3.6371543694176681E-2</v>
      </c>
      <c r="L103" s="24">
        <v>3.2454633930787402E-2</v>
      </c>
      <c r="M103" s="3"/>
      <c r="N103" s="42"/>
      <c r="O103" s="4">
        <v>1.6333969465648854</v>
      </c>
      <c r="P103" s="4"/>
      <c r="Q103" s="3"/>
      <c r="R103" s="3"/>
      <c r="S103" s="3"/>
      <c r="T103" s="3"/>
      <c r="U103" s="6">
        <v>80537.384999999995</v>
      </c>
      <c r="V103" s="6">
        <v>19805.471100000002</v>
      </c>
      <c r="W103" s="45"/>
      <c r="X103" s="45"/>
      <c r="Y103" s="3"/>
      <c r="Z103" s="3"/>
      <c r="AA103" s="3"/>
      <c r="AB103" s="3"/>
      <c r="AC103" s="3"/>
      <c r="AD103" s="43">
        <v>143.89822620373437</v>
      </c>
    </row>
    <row r="104" spans="1:30" x14ac:dyDescent="0.2">
      <c r="A104" s="1">
        <v>39630</v>
      </c>
      <c r="B104" s="3"/>
      <c r="C104" s="3"/>
      <c r="D104" s="3"/>
      <c r="E104" s="3"/>
      <c r="F104" s="3"/>
      <c r="G104" s="3"/>
      <c r="H104" s="44">
        <v>3.0223454545454547</v>
      </c>
      <c r="I104" s="41">
        <v>794.5409985437002</v>
      </c>
      <c r="J104" s="3"/>
      <c r="K104" s="7">
        <v>3.5767049852532783E-2</v>
      </c>
      <c r="L104" s="24">
        <v>3.171015630898838E-2</v>
      </c>
      <c r="M104" s="3"/>
      <c r="N104" s="42"/>
      <c r="O104" s="4">
        <v>1.8997955010224949</v>
      </c>
      <c r="P104" s="4"/>
      <c r="Q104" s="3"/>
      <c r="R104" s="3"/>
      <c r="S104" s="3"/>
      <c r="T104" s="3"/>
      <c r="U104" s="6">
        <v>95487.086000000039</v>
      </c>
      <c r="V104" s="6">
        <v>23928.0867</v>
      </c>
      <c r="W104" s="45"/>
      <c r="X104" s="45"/>
      <c r="Y104" s="3"/>
      <c r="Z104" s="3"/>
      <c r="AA104" s="3"/>
      <c r="AB104" s="3"/>
      <c r="AC104" s="6">
        <v>4238</v>
      </c>
      <c r="AD104" s="43">
        <v>144.11797548639063</v>
      </c>
    </row>
    <row r="105" spans="1:30" x14ac:dyDescent="0.2">
      <c r="A105" s="1">
        <v>39661</v>
      </c>
      <c r="B105" s="3"/>
      <c r="C105" s="3"/>
      <c r="D105" s="3"/>
      <c r="E105" s="3"/>
      <c r="F105" s="3"/>
      <c r="G105" s="3"/>
      <c r="H105" s="44">
        <v>3.0332750000000002</v>
      </c>
      <c r="I105" s="41">
        <v>882.39799367754358</v>
      </c>
      <c r="J105" s="3"/>
      <c r="K105" s="7">
        <v>3.516537710470781E-2</v>
      </c>
      <c r="L105" s="24">
        <v>3.1975250329080308E-2</v>
      </c>
      <c r="M105" s="3"/>
      <c r="N105" s="42"/>
      <c r="O105" s="4">
        <v>2.209090909090909</v>
      </c>
      <c r="P105" s="4"/>
      <c r="Q105" s="3"/>
      <c r="R105" s="3"/>
      <c r="S105" s="3"/>
      <c r="T105" s="3"/>
      <c r="U105" s="6">
        <v>78010.208999999988</v>
      </c>
      <c r="V105" s="6">
        <v>19701.346800000003</v>
      </c>
      <c r="W105" s="45"/>
      <c r="X105" s="45"/>
      <c r="Y105" s="3"/>
      <c r="Z105" s="3"/>
      <c r="AA105" s="3"/>
      <c r="AB105" s="3"/>
      <c r="AC105" s="6">
        <v>3843.1062499999998</v>
      </c>
      <c r="AD105" s="43">
        <v>133.54864560697305</v>
      </c>
    </row>
    <row r="106" spans="1:30" x14ac:dyDescent="0.2">
      <c r="A106" s="1">
        <v>39692</v>
      </c>
      <c r="B106" s="3"/>
      <c r="C106" s="3"/>
      <c r="D106" s="3"/>
      <c r="E106" s="3"/>
      <c r="F106" s="3"/>
      <c r="G106" s="3"/>
      <c r="H106" s="44">
        <v>3.0823636363636369</v>
      </c>
      <c r="I106" s="41">
        <v>899.10664289965052</v>
      </c>
      <c r="J106" s="3"/>
      <c r="K106" s="7">
        <v>3.4857979747720209E-2</v>
      </c>
      <c r="L106" s="24">
        <v>3.1711437088486713E-2</v>
      </c>
      <c r="M106" s="3"/>
      <c r="N106" s="42"/>
      <c r="O106" s="4">
        <v>2.2549397590361444</v>
      </c>
      <c r="P106" s="4"/>
      <c r="Q106" s="3"/>
      <c r="R106" s="3"/>
      <c r="S106" s="3"/>
      <c r="T106" s="3"/>
      <c r="U106" s="6">
        <v>74068.828000000009</v>
      </c>
      <c r="V106" s="6">
        <v>19228.1021</v>
      </c>
      <c r="W106" s="45"/>
      <c r="X106" s="45"/>
      <c r="Y106" s="3"/>
      <c r="Z106" s="3"/>
      <c r="AA106" s="3"/>
      <c r="AB106" s="3"/>
      <c r="AC106" s="6">
        <v>3306.4796393043725</v>
      </c>
      <c r="AD106" s="43">
        <v>120.50416860191667</v>
      </c>
    </row>
    <row r="107" spans="1:30" x14ac:dyDescent="0.2">
      <c r="A107" s="1">
        <v>39722</v>
      </c>
      <c r="B107" s="3"/>
      <c r="C107" s="3"/>
      <c r="D107" s="3"/>
      <c r="E107" s="3"/>
      <c r="F107" s="3"/>
      <c r="G107" s="3"/>
      <c r="H107" s="44">
        <v>3.2385227272727275</v>
      </c>
      <c r="I107" s="41">
        <v>981.90040753747314</v>
      </c>
      <c r="J107" s="3"/>
      <c r="K107" s="7">
        <v>3.4283140864701939E-2</v>
      </c>
      <c r="L107" s="24">
        <v>3.1421995273083307E-2</v>
      </c>
      <c r="M107" s="3"/>
      <c r="N107" s="42"/>
      <c r="O107" s="4">
        <v>2.7459627329192546</v>
      </c>
      <c r="P107" s="4"/>
      <c r="Q107" s="3"/>
      <c r="R107" s="3"/>
      <c r="S107" s="3"/>
      <c r="T107" s="3"/>
      <c r="U107" s="6">
        <v>85390.402999999991</v>
      </c>
      <c r="V107" s="6">
        <v>22197.8171</v>
      </c>
      <c r="W107" s="45"/>
      <c r="X107" s="45"/>
      <c r="Y107" s="3"/>
      <c r="Z107" s="3"/>
      <c r="AA107" s="3"/>
      <c r="AB107" s="3"/>
      <c r="AC107" s="6">
        <v>2916.6681584247035</v>
      </c>
      <c r="AD107" s="43">
        <v>106.95039605821971</v>
      </c>
    </row>
    <row r="108" spans="1:30" x14ac:dyDescent="0.2">
      <c r="A108" s="1">
        <v>39753</v>
      </c>
      <c r="B108" s="3"/>
      <c r="C108" s="3"/>
      <c r="D108" s="3"/>
      <c r="E108" s="3"/>
      <c r="F108" s="3"/>
      <c r="G108" s="3"/>
      <c r="H108" s="44">
        <v>3.3291736842105264</v>
      </c>
      <c r="I108" s="41">
        <v>939.56197938781645</v>
      </c>
      <c r="J108" s="3"/>
      <c r="K108" s="7">
        <v>3.4625913615567917E-2</v>
      </c>
      <c r="L108" s="24">
        <v>3.1943367614871147E-2</v>
      </c>
      <c r="M108" s="3"/>
      <c r="N108" s="42"/>
      <c r="O108" s="4">
        <v>2.8116040955631401</v>
      </c>
      <c r="P108" s="4"/>
      <c r="Q108" s="3"/>
      <c r="R108" s="3"/>
      <c r="S108" s="3"/>
      <c r="T108" s="3"/>
      <c r="U108" s="6">
        <v>152722.05700000003</v>
      </c>
      <c r="V108" s="6">
        <v>41693.371899999991</v>
      </c>
      <c r="W108" s="45"/>
      <c r="X108" s="45"/>
      <c r="Y108" s="3"/>
      <c r="Z108" s="3"/>
      <c r="AA108" s="3"/>
      <c r="AB108" s="3"/>
      <c r="AC108" s="6">
        <v>2585.4294478527609</v>
      </c>
      <c r="AD108" s="43">
        <v>97.775588495585708</v>
      </c>
    </row>
    <row r="109" spans="1:30" x14ac:dyDescent="0.2">
      <c r="A109" s="1">
        <v>39783</v>
      </c>
      <c r="B109" s="3"/>
      <c r="C109" s="3"/>
      <c r="D109" s="3"/>
      <c r="E109" s="3"/>
      <c r="F109" s="3"/>
      <c r="G109" s="3"/>
      <c r="H109" s="44">
        <v>3.4226333333333332</v>
      </c>
      <c r="I109" s="41">
        <v>921.77414187201612</v>
      </c>
      <c r="J109" s="3"/>
      <c r="K109" s="7">
        <v>3.2881378341355474E-2</v>
      </c>
      <c r="L109" s="24">
        <v>3.0619621800580327E-2</v>
      </c>
      <c r="M109" s="3"/>
      <c r="N109" s="42"/>
      <c r="O109" s="4">
        <v>2.7891228070175438</v>
      </c>
      <c r="P109" s="4"/>
      <c r="Q109" s="3"/>
      <c r="R109" s="3"/>
      <c r="S109" s="3"/>
      <c r="T109" s="3"/>
      <c r="U109" s="6">
        <v>78522.003999999972</v>
      </c>
      <c r="V109" s="6">
        <v>26618.508399999999</v>
      </c>
      <c r="W109" s="45"/>
      <c r="X109" s="45"/>
      <c r="Y109" s="3"/>
      <c r="Z109" s="3"/>
      <c r="AA109" s="3"/>
      <c r="AB109" s="3"/>
      <c r="AC109" s="6">
        <v>2223.663668020894</v>
      </c>
      <c r="AD109" s="43">
        <v>94.890291244882548</v>
      </c>
    </row>
    <row r="110" spans="1:30" x14ac:dyDescent="0.2">
      <c r="A110" s="1">
        <v>39814</v>
      </c>
      <c r="B110" s="3"/>
      <c r="C110" s="3"/>
      <c r="D110" s="3"/>
      <c r="E110" s="3"/>
      <c r="F110" s="3"/>
      <c r="G110" s="3"/>
      <c r="H110" s="44">
        <v>3.4640142857142857</v>
      </c>
      <c r="I110" s="41">
        <v>902.31468749229089</v>
      </c>
      <c r="J110" s="3"/>
      <c r="K110" s="7">
        <v>3.3074760688413328E-2</v>
      </c>
      <c r="L110" s="24">
        <v>3.0719807072179837E-2</v>
      </c>
      <c r="M110" s="3"/>
      <c r="N110" s="42"/>
      <c r="O110" s="4">
        <v>2.0791999999999997</v>
      </c>
      <c r="P110" s="4"/>
      <c r="Q110" s="3"/>
      <c r="R110" s="3"/>
      <c r="S110" s="6"/>
      <c r="T110" s="6"/>
      <c r="U110" s="6">
        <v>50917.765999999996</v>
      </c>
      <c r="V110" s="6">
        <v>20220.686900000004</v>
      </c>
      <c r="W110" s="45"/>
      <c r="X110" s="45"/>
      <c r="Y110" s="3"/>
      <c r="Z110" s="3"/>
      <c r="AA110" s="3"/>
      <c r="AB110" s="3"/>
      <c r="AC110" s="6">
        <v>2017.2536002113886</v>
      </c>
      <c r="AD110" s="43">
        <v>88.193983245163906</v>
      </c>
    </row>
    <row r="111" spans="1:30" x14ac:dyDescent="0.2">
      <c r="A111" s="1">
        <v>39845</v>
      </c>
      <c r="B111" s="3"/>
      <c r="C111" s="3"/>
      <c r="D111" s="3"/>
      <c r="E111" s="3"/>
      <c r="F111" s="3"/>
      <c r="G111" s="3"/>
      <c r="H111" s="44">
        <v>3.5115149999999993</v>
      </c>
      <c r="I111" s="41">
        <v>740.0523448965921</v>
      </c>
      <c r="J111" s="3"/>
      <c r="K111" s="7">
        <v>3.418323888781262E-2</v>
      </c>
      <c r="L111" s="24">
        <v>3.1287306968995836E-2</v>
      </c>
      <c r="M111" s="3"/>
      <c r="N111" s="42"/>
      <c r="O111" s="4">
        <v>1.9015151515151514</v>
      </c>
      <c r="P111" s="4"/>
      <c r="Q111" s="3"/>
      <c r="R111" s="3"/>
      <c r="S111" s="3"/>
      <c r="T111" s="3"/>
      <c r="U111" s="6">
        <v>55085.883640000007</v>
      </c>
      <c r="V111" s="6">
        <v>25005.375219999998</v>
      </c>
      <c r="W111" s="45"/>
      <c r="X111" s="45"/>
      <c r="Y111" s="3"/>
      <c r="Z111" s="3"/>
      <c r="AA111" s="3"/>
      <c r="AB111" s="3"/>
      <c r="AC111" s="6">
        <v>1851.1814068884996</v>
      </c>
      <c r="AD111" s="43">
        <v>82.560491810817098</v>
      </c>
    </row>
    <row r="112" spans="1:30" x14ac:dyDescent="0.2">
      <c r="A112" s="1">
        <v>39873</v>
      </c>
      <c r="B112" s="3"/>
      <c r="C112" s="3"/>
      <c r="D112" s="3"/>
      <c r="E112" s="3"/>
      <c r="F112" s="3"/>
      <c r="G112" s="3"/>
      <c r="H112" s="44">
        <v>3.6539714285714293</v>
      </c>
      <c r="I112" s="41">
        <v>799.84413400128005</v>
      </c>
      <c r="J112" s="3"/>
      <c r="K112" s="7">
        <v>3.5142273479053701E-2</v>
      </c>
      <c r="L112" s="24">
        <v>3.1739867739472745E-2</v>
      </c>
      <c r="M112" s="3"/>
      <c r="N112" s="42"/>
      <c r="O112" s="4">
        <v>1.8835411471321695</v>
      </c>
      <c r="P112" s="4"/>
      <c r="Q112" s="3"/>
      <c r="R112" s="3"/>
      <c r="S112" s="3"/>
      <c r="T112" s="3"/>
      <c r="U112" s="6">
        <v>57513.909170000014</v>
      </c>
      <c r="V112" s="6">
        <v>26260.550669999997</v>
      </c>
      <c r="W112" s="45"/>
      <c r="X112" s="45"/>
      <c r="Y112" s="3"/>
      <c r="Z112" s="3"/>
      <c r="AA112" s="3"/>
      <c r="AB112" s="3"/>
      <c r="AC112" s="6">
        <v>2158.2992138242389</v>
      </c>
      <c r="AD112" s="43">
        <v>80.850136867448384</v>
      </c>
    </row>
    <row r="113" spans="1:30" x14ac:dyDescent="0.2">
      <c r="A113" s="1">
        <v>39904</v>
      </c>
      <c r="B113" s="3"/>
      <c r="C113" s="3"/>
      <c r="D113" s="3"/>
      <c r="E113" s="3"/>
      <c r="F113" s="3"/>
      <c r="G113" s="3"/>
      <c r="H113" s="44">
        <v>3.6933736842105267</v>
      </c>
      <c r="I113" s="41">
        <v>746.19200459061369</v>
      </c>
      <c r="J113" s="3"/>
      <c r="K113" s="7">
        <v>3.6239892684863474E-2</v>
      </c>
      <c r="L113" s="24">
        <v>3.2734162092143734E-2</v>
      </c>
      <c r="M113" s="3"/>
      <c r="N113" s="42"/>
      <c r="O113" s="4">
        <v>2.0336787564766841</v>
      </c>
      <c r="P113" s="4"/>
      <c r="Q113" s="3"/>
      <c r="R113" s="3"/>
      <c r="S113" s="3"/>
      <c r="T113" s="3"/>
      <c r="U113" s="6">
        <v>51230.086889999999</v>
      </c>
      <c r="V113" s="6">
        <v>23090.618440000002</v>
      </c>
      <c r="W113" s="45"/>
      <c r="X113" s="45"/>
      <c r="Y113" s="3"/>
      <c r="Z113" s="3"/>
      <c r="AA113" s="3"/>
      <c r="AB113" s="3"/>
      <c r="AC113" s="6">
        <v>2234.83791546984</v>
      </c>
      <c r="AD113" s="43">
        <v>80.390934811174219</v>
      </c>
    </row>
    <row r="114" spans="1:30" x14ac:dyDescent="0.2">
      <c r="A114" s="1">
        <v>39934</v>
      </c>
      <c r="B114" s="3"/>
      <c r="C114" s="3"/>
      <c r="D114" s="3"/>
      <c r="E114" s="3"/>
      <c r="F114" s="3"/>
      <c r="G114" s="3"/>
      <c r="H114" s="44">
        <v>3.7244736842105257</v>
      </c>
      <c r="I114" s="41">
        <v>777.28176897496587</v>
      </c>
      <c r="J114" s="3"/>
      <c r="K114" s="7">
        <v>3.6943591632151447E-2</v>
      </c>
      <c r="L114" s="24">
        <v>3.3107398047789519E-2</v>
      </c>
      <c r="M114" s="3"/>
      <c r="N114" s="42"/>
      <c r="O114" s="4">
        <v>2.1344173441734418</v>
      </c>
      <c r="P114" s="4"/>
      <c r="Q114" s="3"/>
      <c r="R114" s="3"/>
      <c r="S114" s="3"/>
      <c r="T114" s="3"/>
      <c r="U114" s="6">
        <v>65389.160049999999</v>
      </c>
      <c r="V114" s="6">
        <v>28059.804760000003</v>
      </c>
      <c r="W114" s="45"/>
      <c r="X114" s="45"/>
      <c r="Y114" s="3"/>
      <c r="Z114" s="3"/>
      <c r="AA114" s="3"/>
      <c r="AB114" s="3"/>
      <c r="AC114" s="6">
        <v>2143.5523522563858</v>
      </c>
      <c r="AD114" s="43">
        <v>83.492872986215048</v>
      </c>
    </row>
    <row r="115" spans="1:30" x14ac:dyDescent="0.2">
      <c r="A115" s="1">
        <v>39965</v>
      </c>
      <c r="B115" s="3"/>
      <c r="C115" s="3"/>
      <c r="D115" s="3"/>
      <c r="E115" s="3"/>
      <c r="F115" s="3"/>
      <c r="G115" s="3"/>
      <c r="H115" s="44">
        <v>3.7681333333333331</v>
      </c>
      <c r="I115" s="41">
        <v>758.26301398630187</v>
      </c>
      <c r="J115" s="3"/>
      <c r="K115" s="7">
        <v>3.7840024285129725E-2</v>
      </c>
      <c r="L115" s="24">
        <v>3.3596919237681322E-2</v>
      </c>
      <c r="M115" s="3"/>
      <c r="N115" s="42"/>
      <c r="O115" s="4">
        <v>1.9143902439024392</v>
      </c>
      <c r="P115" s="4"/>
      <c r="Q115" s="3"/>
      <c r="R115" s="3"/>
      <c r="S115" s="3"/>
      <c r="T115" s="3"/>
      <c r="U115" s="6">
        <v>64503.331579999991</v>
      </c>
      <c r="V115" s="6">
        <v>27230.353925999996</v>
      </c>
      <c r="W115" s="45"/>
      <c r="X115" s="45"/>
      <c r="Y115" s="3"/>
      <c r="Z115" s="3"/>
      <c r="AA115" s="3"/>
      <c r="AB115" s="3"/>
      <c r="AC115" s="6">
        <v>1886.1695340093427</v>
      </c>
      <c r="AD115" s="43">
        <v>84.66477839310501</v>
      </c>
    </row>
    <row r="116" spans="1:30" x14ac:dyDescent="0.2">
      <c r="A116" s="1">
        <v>39995</v>
      </c>
      <c r="B116" s="3"/>
      <c r="C116" s="3"/>
      <c r="D116" s="3"/>
      <c r="E116" s="3"/>
      <c r="F116" s="3"/>
      <c r="G116" s="3"/>
      <c r="H116" s="44">
        <v>3.809733333333333</v>
      </c>
      <c r="I116" s="41">
        <v>781.77770425063613</v>
      </c>
      <c r="J116" s="3"/>
      <c r="K116" s="7">
        <v>3.7674226392200499E-2</v>
      </c>
      <c r="L116" s="24">
        <v>3.3220407989629212E-2</v>
      </c>
      <c r="M116" s="3"/>
      <c r="N116" s="42"/>
      <c r="O116" s="4">
        <v>1.9054761904761905</v>
      </c>
      <c r="P116" s="4"/>
      <c r="Q116" s="3"/>
      <c r="R116" s="3"/>
      <c r="S116" s="3"/>
      <c r="T116" s="3"/>
      <c r="U116" s="6">
        <v>58619.311659999999</v>
      </c>
      <c r="V116" s="6">
        <v>24782.617326</v>
      </c>
      <c r="W116" s="45"/>
      <c r="X116" s="45"/>
      <c r="Y116" s="3"/>
      <c r="Z116" s="3"/>
      <c r="AA116" s="3"/>
      <c r="AB116" s="3"/>
      <c r="AC116" s="6">
        <v>1828.7757894736842</v>
      </c>
      <c r="AD116" s="43">
        <v>85.127812633057857</v>
      </c>
    </row>
    <row r="117" spans="1:30" x14ac:dyDescent="0.2">
      <c r="A117" s="1">
        <v>40026</v>
      </c>
      <c r="B117" s="3"/>
      <c r="C117" s="3"/>
      <c r="D117" s="3"/>
      <c r="E117" s="3"/>
      <c r="F117" s="3"/>
      <c r="G117" s="3"/>
      <c r="H117" s="44">
        <v>3.839175</v>
      </c>
      <c r="I117" s="41">
        <v>832.00103475147978</v>
      </c>
      <c r="J117" s="3"/>
      <c r="K117" s="7">
        <v>3.7007107927141611E-2</v>
      </c>
      <c r="L117" s="24">
        <v>3.2913720632656414E-2</v>
      </c>
      <c r="M117" s="3"/>
      <c r="N117" s="42"/>
      <c r="O117" s="4">
        <v>1.9357142857142857</v>
      </c>
      <c r="P117" s="4"/>
      <c r="Q117" s="3"/>
      <c r="R117" s="3"/>
      <c r="S117" s="3"/>
      <c r="T117" s="3"/>
      <c r="U117" s="6">
        <v>57209.719149999997</v>
      </c>
      <c r="V117" s="6">
        <v>23179.752430000008</v>
      </c>
      <c r="W117" s="45"/>
      <c r="X117" s="45"/>
      <c r="Y117" s="3"/>
      <c r="Z117" s="3"/>
      <c r="AA117" s="3"/>
      <c r="AB117" s="3"/>
      <c r="AC117" s="6">
        <v>2301.1672638598588</v>
      </c>
      <c r="AD117" s="43">
        <v>87.952889262133993</v>
      </c>
    </row>
    <row r="118" spans="1:30" x14ac:dyDescent="0.2">
      <c r="A118" s="1">
        <v>40057</v>
      </c>
      <c r="B118" s="3"/>
      <c r="C118" s="3"/>
      <c r="D118" s="3"/>
      <c r="E118" s="3"/>
      <c r="F118" s="3"/>
      <c r="G118" s="3"/>
      <c r="H118" s="44">
        <v>3.842368181818181</v>
      </c>
      <c r="I118" s="41">
        <v>880.12368083540002</v>
      </c>
      <c r="J118" s="3"/>
      <c r="K118" s="7">
        <v>3.6463636519082791E-2</v>
      </c>
      <c r="L118" s="24">
        <v>3.2830309992518743E-2</v>
      </c>
      <c r="M118" s="3"/>
      <c r="N118" s="42"/>
      <c r="O118" s="4">
        <v>2.0080952380952382</v>
      </c>
      <c r="P118" s="4"/>
      <c r="Q118" s="3"/>
      <c r="R118" s="3"/>
      <c r="S118" s="3"/>
      <c r="T118" s="3"/>
      <c r="U118" s="6">
        <v>57596.868730000002</v>
      </c>
      <c r="V118" s="6">
        <v>23043.229700000007</v>
      </c>
      <c r="W118" s="45"/>
      <c r="X118" s="45"/>
      <c r="Y118" s="3"/>
      <c r="Z118" s="3"/>
      <c r="AA118" s="3"/>
      <c r="AB118" s="3"/>
      <c r="AC118" s="6">
        <v>2858.2926478346362</v>
      </c>
      <c r="AD118" s="43">
        <v>95.07893740080516</v>
      </c>
    </row>
    <row r="119" spans="1:30" x14ac:dyDescent="0.2">
      <c r="A119" s="1">
        <v>40087</v>
      </c>
      <c r="B119" s="3"/>
      <c r="C119" s="3"/>
      <c r="D119" s="3"/>
      <c r="E119" s="3"/>
      <c r="F119" s="3"/>
      <c r="G119" s="3"/>
      <c r="H119" s="44">
        <v>3.8262095238095242</v>
      </c>
      <c r="I119" s="41">
        <v>953.38371418631186</v>
      </c>
      <c r="J119" s="3"/>
      <c r="K119" s="7">
        <v>3.5512363148233451E-2</v>
      </c>
      <c r="L119" s="24">
        <v>3.2773545042686925E-2</v>
      </c>
      <c r="M119" s="3"/>
      <c r="N119" s="42"/>
      <c r="O119" s="4">
        <v>1.8414937759336099</v>
      </c>
      <c r="P119" s="4"/>
      <c r="Q119" s="3"/>
      <c r="R119" s="3"/>
      <c r="S119" s="3"/>
      <c r="T119" s="3"/>
      <c r="U119" s="6">
        <v>74165.590949999998</v>
      </c>
      <c r="V119" s="6">
        <v>29160.459022000003</v>
      </c>
      <c r="W119" s="45"/>
      <c r="X119" s="45"/>
      <c r="Y119" s="3"/>
      <c r="Z119" s="3"/>
      <c r="AA119" s="3"/>
      <c r="AB119" s="3"/>
      <c r="AC119" s="6">
        <v>3022.0457990250297</v>
      </c>
      <c r="AD119" s="43">
        <v>102.65651223659819</v>
      </c>
    </row>
    <row r="120" spans="1:30" x14ac:dyDescent="0.2">
      <c r="A120" s="1">
        <v>40118</v>
      </c>
      <c r="B120" s="3"/>
      <c r="C120" s="3"/>
      <c r="D120" s="3"/>
      <c r="E120" s="3"/>
      <c r="F120" s="3"/>
      <c r="G120" s="3"/>
      <c r="H120" s="44">
        <v>3.8109499999999996</v>
      </c>
      <c r="I120" s="41">
        <v>930.70074078409618</v>
      </c>
      <c r="J120" s="3"/>
      <c r="K120" s="7">
        <v>3.4997471386012981E-2</v>
      </c>
      <c r="L120" s="24">
        <v>3.2361699948605133E-2</v>
      </c>
      <c r="M120" s="3"/>
      <c r="N120" s="42"/>
      <c r="O120" s="4">
        <v>1.9223819301848051</v>
      </c>
      <c r="P120" s="4"/>
      <c r="Q120" s="3"/>
      <c r="R120" s="3"/>
      <c r="S120" s="3"/>
      <c r="T120" s="3"/>
      <c r="U120" s="6">
        <v>85146.992430000013</v>
      </c>
      <c r="V120" s="6">
        <v>30884.512355999996</v>
      </c>
      <c r="W120" s="45"/>
      <c r="X120" s="45"/>
      <c r="Y120" s="3"/>
      <c r="Z120" s="3"/>
      <c r="AA120" s="3"/>
      <c r="AB120" s="3"/>
      <c r="AC120" s="6">
        <v>3436.5937337649361</v>
      </c>
      <c r="AD120" s="43">
        <v>113.09700616399462</v>
      </c>
    </row>
    <row r="121" spans="1:30" x14ac:dyDescent="0.2">
      <c r="A121" s="1">
        <v>40148</v>
      </c>
      <c r="B121" s="3"/>
      <c r="C121" s="3"/>
      <c r="D121" s="3"/>
      <c r="E121" s="3"/>
      <c r="F121" s="3"/>
      <c r="G121" s="3"/>
      <c r="H121" s="44">
        <v>3.8070190476190482</v>
      </c>
      <c r="I121" s="41">
        <v>952.66334540304683</v>
      </c>
      <c r="J121" s="3"/>
      <c r="K121" s="7">
        <v>3.5150445360205167E-2</v>
      </c>
      <c r="L121" s="24">
        <v>3.2264618672851242E-2</v>
      </c>
      <c r="M121" s="3"/>
      <c r="N121" s="42"/>
      <c r="O121" s="4">
        <v>2.0218623481781379</v>
      </c>
      <c r="P121" s="4"/>
      <c r="Q121" s="3"/>
      <c r="R121" s="3"/>
      <c r="S121" s="3"/>
      <c r="T121" s="3"/>
      <c r="U121" s="6">
        <v>79206.15327000001</v>
      </c>
      <c r="V121" s="6">
        <v>26214.896597999999</v>
      </c>
      <c r="W121" s="45"/>
      <c r="X121" s="45"/>
      <c r="Y121" s="3"/>
      <c r="Z121" s="3"/>
      <c r="AA121" s="3"/>
      <c r="AB121" s="3"/>
      <c r="AC121" s="6">
        <v>3559.9178640619953</v>
      </c>
      <c r="AD121" s="43">
        <v>112.80240797624249</v>
      </c>
    </row>
    <row r="122" spans="1:30" x14ac:dyDescent="0.2">
      <c r="A122" s="1">
        <v>40179</v>
      </c>
      <c r="B122" s="3"/>
      <c r="C122" s="3"/>
      <c r="D122" s="3"/>
      <c r="E122" s="3"/>
      <c r="F122" s="3"/>
      <c r="G122" s="3"/>
      <c r="H122" s="44">
        <v>3.8041600000000004</v>
      </c>
      <c r="I122" s="41">
        <v>844.46212409858515</v>
      </c>
      <c r="J122" s="3"/>
      <c r="K122" s="7">
        <v>3.5365650872620301E-2</v>
      </c>
      <c r="L122" s="24">
        <v>3.2065960009934821E-2</v>
      </c>
      <c r="M122" s="3"/>
      <c r="N122" s="42"/>
      <c r="O122" s="4">
        <v>2.0828402366863905</v>
      </c>
      <c r="P122" s="4"/>
      <c r="Q122" s="3"/>
      <c r="R122" s="3"/>
      <c r="S122" s="3"/>
      <c r="T122" s="3"/>
      <c r="U122" s="6">
        <v>68030.289999999994</v>
      </c>
      <c r="V122" s="6">
        <v>22638.489999999998</v>
      </c>
      <c r="W122" s="45"/>
      <c r="X122" s="45"/>
      <c r="Y122" s="3"/>
      <c r="Z122" s="3"/>
      <c r="AA122" s="3"/>
      <c r="AB122" s="3"/>
      <c r="AC122" s="6">
        <v>3308.8474747474747</v>
      </c>
      <c r="AD122" s="43">
        <v>108.97795360006737</v>
      </c>
    </row>
    <row r="123" spans="1:30" x14ac:dyDescent="0.2">
      <c r="A123" s="1">
        <v>40210</v>
      </c>
      <c r="B123" s="3"/>
      <c r="C123" s="3"/>
      <c r="D123" s="3"/>
      <c r="E123" s="3"/>
      <c r="F123" s="3"/>
      <c r="G123" s="3"/>
      <c r="H123" s="44">
        <v>3.851235</v>
      </c>
      <c r="I123" s="41">
        <v>707.4055267188885</v>
      </c>
      <c r="J123" s="3"/>
      <c r="K123" s="7">
        <v>3.5522092243811539E-2</v>
      </c>
      <c r="L123" s="24">
        <v>3.2412682549037529E-2</v>
      </c>
      <c r="M123" s="3"/>
      <c r="N123" s="42"/>
      <c r="O123" s="4">
        <v>2.464757709251101</v>
      </c>
      <c r="P123" s="4"/>
      <c r="Q123" s="3"/>
      <c r="R123" s="3"/>
      <c r="S123" s="3"/>
      <c r="T123" s="3"/>
      <c r="U123" s="6">
        <v>64836.029999999992</v>
      </c>
      <c r="V123" s="6">
        <v>20905.020000000004</v>
      </c>
      <c r="W123" s="45"/>
      <c r="X123" s="45"/>
      <c r="Y123" s="3"/>
      <c r="Z123" s="3"/>
      <c r="AA123" s="3"/>
      <c r="AB123" s="3"/>
      <c r="AC123" s="6">
        <v>3256.0358537282164</v>
      </c>
      <c r="AD123" s="43">
        <v>101.58821313999312</v>
      </c>
    </row>
    <row r="124" spans="1:30" x14ac:dyDescent="0.2">
      <c r="A124" s="1">
        <v>40238</v>
      </c>
      <c r="B124" s="3"/>
      <c r="C124" s="3"/>
      <c r="D124" s="3"/>
      <c r="E124" s="3"/>
      <c r="F124" s="3"/>
      <c r="G124" s="3"/>
      <c r="H124" s="44">
        <v>3.8627409090909093</v>
      </c>
      <c r="I124" s="41">
        <v>756.55836142313854</v>
      </c>
      <c r="J124" s="3"/>
      <c r="K124" s="7">
        <v>3.626765043031574E-2</v>
      </c>
      <c r="L124" s="24">
        <v>3.3167868562586279E-2</v>
      </c>
      <c r="M124" s="3"/>
      <c r="N124" s="42"/>
      <c r="O124" s="4">
        <v>2.6365638766519823</v>
      </c>
      <c r="P124" s="4"/>
      <c r="Q124" s="3"/>
      <c r="R124" s="3"/>
      <c r="S124" s="3"/>
      <c r="T124" s="3"/>
      <c r="U124" s="6">
        <v>68589.06</v>
      </c>
      <c r="V124" s="6">
        <v>21444.51</v>
      </c>
      <c r="W124" s="45"/>
      <c r="X124" s="45"/>
      <c r="Y124" s="3"/>
      <c r="Z124" s="3"/>
      <c r="AA124" s="3"/>
      <c r="AB124" s="3"/>
      <c r="AC124" s="6">
        <v>3280.9210526315787</v>
      </c>
      <c r="AD124" s="43">
        <v>101.600171820501</v>
      </c>
    </row>
    <row r="125" spans="1:30" x14ac:dyDescent="0.2">
      <c r="A125" s="1">
        <v>40269</v>
      </c>
      <c r="B125" s="3"/>
      <c r="C125" s="3"/>
      <c r="D125" s="3"/>
      <c r="E125" s="3"/>
      <c r="F125" s="3"/>
      <c r="G125" s="3"/>
      <c r="H125" s="44">
        <v>3.8760699999999999</v>
      </c>
      <c r="I125" s="41">
        <v>721.70841233093995</v>
      </c>
      <c r="J125" s="3"/>
      <c r="K125" s="7">
        <v>3.6939319713597277E-2</v>
      </c>
      <c r="L125" s="24">
        <v>3.4028035769632356E-2</v>
      </c>
      <c r="M125" s="3"/>
      <c r="N125" s="42"/>
      <c r="O125" s="4">
        <v>2.8766519823788546</v>
      </c>
      <c r="P125" s="4"/>
      <c r="Q125" s="3"/>
      <c r="R125" s="3"/>
      <c r="S125" s="3"/>
      <c r="T125" s="3"/>
      <c r="U125" s="6">
        <v>54203.389999999992</v>
      </c>
      <c r="V125" s="6">
        <v>18072.009999999998</v>
      </c>
      <c r="W125" s="45"/>
      <c r="X125" s="45"/>
      <c r="Y125" s="3"/>
      <c r="Z125" s="3"/>
      <c r="AA125" s="3"/>
      <c r="AB125" s="3"/>
      <c r="AC125" s="6">
        <v>3969.2229129662524</v>
      </c>
      <c r="AD125" s="43">
        <v>109.73751423436313</v>
      </c>
    </row>
    <row r="126" spans="1:30" x14ac:dyDescent="0.2">
      <c r="A126" s="1">
        <v>40299</v>
      </c>
      <c r="B126" s="3"/>
      <c r="C126" s="3"/>
      <c r="D126" s="3"/>
      <c r="E126" s="3"/>
      <c r="F126" s="3"/>
      <c r="G126" s="3"/>
      <c r="H126" s="44">
        <v>3.9019736842105264</v>
      </c>
      <c r="I126" s="41">
        <v>775.40876234932205</v>
      </c>
      <c r="J126" s="3"/>
      <c r="K126" s="7">
        <v>3.7191744070347414E-2</v>
      </c>
      <c r="L126" s="24">
        <v>3.4233514069022399E-2</v>
      </c>
      <c r="M126" s="3"/>
      <c r="N126" s="42"/>
      <c r="O126" s="4">
        <v>3.1145374449339203</v>
      </c>
      <c r="P126" s="4"/>
      <c r="Q126" s="3"/>
      <c r="R126" s="3"/>
      <c r="S126" s="3"/>
      <c r="T126" s="3"/>
      <c r="U126" s="6">
        <v>63282.140000000014</v>
      </c>
      <c r="V126" s="6">
        <v>19395.73</v>
      </c>
      <c r="W126" s="45"/>
      <c r="X126" s="45"/>
      <c r="Y126" s="3"/>
      <c r="Z126" s="3"/>
      <c r="AA126" s="3"/>
      <c r="AB126" s="3"/>
      <c r="AC126" s="6">
        <v>3932.3862473869144</v>
      </c>
      <c r="AD126" s="43">
        <v>111.75742694995961</v>
      </c>
    </row>
    <row r="127" spans="1:30" x14ac:dyDescent="0.2">
      <c r="A127" s="1">
        <v>40330</v>
      </c>
      <c r="B127" s="3"/>
      <c r="C127" s="3"/>
      <c r="D127" s="3"/>
      <c r="E127" s="3"/>
      <c r="F127" s="3"/>
      <c r="G127" s="3"/>
      <c r="H127" s="44">
        <v>3.9265238095238097</v>
      </c>
      <c r="I127" s="41">
        <v>796.35137024521146</v>
      </c>
      <c r="J127" s="3"/>
      <c r="K127" s="7">
        <v>3.7180917867855025E-2</v>
      </c>
      <c r="L127" s="24">
        <v>3.4114980973405221E-2</v>
      </c>
      <c r="M127" s="3"/>
      <c r="N127" s="42"/>
      <c r="O127" s="4">
        <v>2.9433962264150941</v>
      </c>
      <c r="P127" s="4"/>
      <c r="Q127" s="3"/>
      <c r="R127" s="3"/>
      <c r="S127" s="3"/>
      <c r="T127" s="3"/>
      <c r="U127" s="6">
        <v>56174.149999999987</v>
      </c>
      <c r="V127" s="6">
        <v>16958.88</v>
      </c>
      <c r="W127" s="45"/>
      <c r="X127" s="45"/>
      <c r="Y127" s="3"/>
      <c r="Z127" s="3"/>
      <c r="AA127" s="3"/>
      <c r="AB127" s="3"/>
      <c r="AC127" s="6">
        <v>3789.5820137853948</v>
      </c>
      <c r="AD127" s="43">
        <v>110.44055117791332</v>
      </c>
    </row>
    <row r="128" spans="1:30" x14ac:dyDescent="0.2">
      <c r="A128" s="1">
        <v>40360</v>
      </c>
      <c r="B128" s="3"/>
      <c r="C128" s="3"/>
      <c r="D128" s="3"/>
      <c r="E128" s="3"/>
      <c r="F128" s="3"/>
      <c r="G128" s="3"/>
      <c r="H128" s="44">
        <v>3.9348238095238099</v>
      </c>
      <c r="I128" s="41">
        <v>866.2506759812818</v>
      </c>
      <c r="J128" s="3"/>
      <c r="K128" s="7">
        <v>3.6828188792752244E-2</v>
      </c>
      <c r="L128" s="24">
        <v>3.3801404462395893E-2</v>
      </c>
      <c r="M128" s="3"/>
      <c r="N128" s="42"/>
      <c r="O128" s="4">
        <v>2.7097415506958251</v>
      </c>
      <c r="P128" s="4"/>
      <c r="Q128" s="3"/>
      <c r="R128" s="3"/>
      <c r="S128" s="3"/>
      <c r="T128" s="3"/>
      <c r="U128" s="6">
        <v>84378.260000000024</v>
      </c>
      <c r="V128" s="6">
        <v>23431.870000000003</v>
      </c>
      <c r="W128" s="45"/>
      <c r="X128" s="45"/>
      <c r="Y128" s="3"/>
      <c r="Z128" s="3"/>
      <c r="AA128" s="3"/>
      <c r="AB128" s="3"/>
      <c r="AC128" s="6">
        <v>3223.6261501210652</v>
      </c>
      <c r="AD128" s="43">
        <v>112.84235900343094</v>
      </c>
    </row>
    <row r="129" spans="1:30" x14ac:dyDescent="0.2">
      <c r="A129" s="1">
        <v>40391</v>
      </c>
      <c r="B129" s="3"/>
      <c r="C129" s="3"/>
      <c r="D129" s="3"/>
      <c r="E129" s="3"/>
      <c r="F129" s="3"/>
      <c r="G129" s="3"/>
      <c r="H129" s="44">
        <v>3.9376095238095234</v>
      </c>
      <c r="I129" s="41">
        <v>912.09053517386872</v>
      </c>
      <c r="J129" s="3"/>
      <c r="K129" s="7">
        <v>3.6307639487902513E-2</v>
      </c>
      <c r="L129" s="24">
        <v>3.383122811436446E-2</v>
      </c>
      <c r="M129" s="3"/>
      <c r="N129" s="42"/>
      <c r="O129" s="4">
        <v>2.4609665427509295</v>
      </c>
      <c r="P129" s="4"/>
      <c r="Q129" s="3"/>
      <c r="R129" s="3"/>
      <c r="S129" s="3"/>
      <c r="T129" s="3"/>
      <c r="U129" s="6">
        <v>100656.36000000002</v>
      </c>
      <c r="V129" s="6">
        <v>29192.070000000007</v>
      </c>
      <c r="W129" s="45"/>
      <c r="X129" s="45"/>
      <c r="Y129" s="3"/>
      <c r="Z129" s="3"/>
      <c r="AA129" s="3"/>
      <c r="AB129" s="3"/>
      <c r="AC129" s="6">
        <v>2974.2152263854086</v>
      </c>
      <c r="AD129" s="43">
        <v>112.25690892641927</v>
      </c>
    </row>
    <row r="130" spans="1:30" x14ac:dyDescent="0.2">
      <c r="A130" s="1">
        <v>40422</v>
      </c>
      <c r="B130" s="3"/>
      <c r="C130" s="3"/>
      <c r="D130" s="3"/>
      <c r="E130" s="3"/>
      <c r="F130" s="3"/>
      <c r="G130" s="3"/>
      <c r="H130" s="44">
        <v>3.9518909090909102</v>
      </c>
      <c r="I130" s="41">
        <v>933.61678827565049</v>
      </c>
      <c r="J130" s="3"/>
      <c r="K130" s="7">
        <v>3.624937911797723E-2</v>
      </c>
      <c r="L130" s="24">
        <v>3.3544435316254624E-2</v>
      </c>
      <c r="M130" s="3"/>
      <c r="N130" s="42"/>
      <c r="O130" s="4">
        <v>2.3362831858407085</v>
      </c>
      <c r="P130" s="4"/>
      <c r="Q130" s="3"/>
      <c r="R130" s="3"/>
      <c r="S130" s="3"/>
      <c r="T130" s="3"/>
      <c r="U130" s="6">
        <v>110714.78</v>
      </c>
      <c r="V130" s="6">
        <v>32279.13</v>
      </c>
      <c r="W130" s="45"/>
      <c r="X130" s="45"/>
      <c r="Y130" s="3"/>
      <c r="Z130" s="3"/>
      <c r="AA130" s="3"/>
      <c r="AB130" s="3"/>
      <c r="AC130" s="6">
        <v>3562.0315074939003</v>
      </c>
      <c r="AD130" s="43">
        <v>116.02601308546389</v>
      </c>
    </row>
    <row r="131" spans="1:30" x14ac:dyDescent="0.2">
      <c r="A131" s="1">
        <v>40452</v>
      </c>
      <c r="B131" s="3"/>
      <c r="C131" s="3"/>
      <c r="D131" s="3"/>
      <c r="E131" s="3"/>
      <c r="F131" s="3"/>
      <c r="G131" s="3"/>
      <c r="H131" s="44">
        <v>3.9569999999999999</v>
      </c>
      <c r="I131" s="41">
        <v>1019.5490574905874</v>
      </c>
      <c r="J131" s="3"/>
      <c r="K131" s="7">
        <v>3.5703048650211913E-2</v>
      </c>
      <c r="L131" s="24">
        <v>3.3400514648732102E-2</v>
      </c>
      <c r="M131" s="3"/>
      <c r="N131" s="42"/>
      <c r="O131" s="4">
        <v>2.2610921501706485</v>
      </c>
      <c r="P131" s="4"/>
      <c r="Q131" s="3"/>
      <c r="R131" s="3"/>
      <c r="S131" s="6"/>
      <c r="T131" s="6"/>
      <c r="U131" s="6">
        <v>130098.96</v>
      </c>
      <c r="V131" s="6">
        <v>39270.390000000007</v>
      </c>
      <c r="W131" s="45"/>
      <c r="X131" s="45"/>
      <c r="Y131" s="3"/>
      <c r="Z131" s="3"/>
      <c r="AA131" s="3"/>
      <c r="AB131" s="3"/>
      <c r="AC131" s="6">
        <v>3502.5464997703684</v>
      </c>
      <c r="AD131" s="43">
        <v>121.38566901809834</v>
      </c>
    </row>
    <row r="132" spans="1:30" x14ac:dyDescent="0.2">
      <c r="A132" s="1">
        <v>40483</v>
      </c>
      <c r="B132" s="3"/>
      <c r="C132" s="3"/>
      <c r="D132" s="3"/>
      <c r="E132" s="3"/>
      <c r="F132" s="3"/>
      <c r="G132" s="3"/>
      <c r="H132" s="44">
        <v>3.9676</v>
      </c>
      <c r="I132" s="41">
        <v>987.34682893124477</v>
      </c>
      <c r="J132" s="3"/>
      <c r="K132" s="7">
        <v>3.525754845323404E-2</v>
      </c>
      <c r="L132" s="24">
        <v>3.2906125597192089E-2</v>
      </c>
      <c r="M132" s="3"/>
      <c r="N132" s="42"/>
      <c r="O132" s="4">
        <v>2.0270676691729324</v>
      </c>
      <c r="P132" s="4"/>
      <c r="Q132" s="3"/>
      <c r="R132" s="3"/>
      <c r="S132" s="3"/>
      <c r="T132" s="3"/>
      <c r="U132" s="6">
        <v>125097.46000000002</v>
      </c>
      <c r="V132" s="6">
        <v>36074.959999999999</v>
      </c>
      <c r="W132" s="45"/>
      <c r="X132" s="45"/>
      <c r="Y132" s="3"/>
      <c r="Z132" s="3"/>
      <c r="AA132" s="3"/>
      <c r="AB132" s="3"/>
      <c r="AC132" s="6">
        <v>3471.3810209731673</v>
      </c>
      <c r="AD132" s="43">
        <v>118.73574665999132</v>
      </c>
    </row>
    <row r="133" spans="1:30" x14ac:dyDescent="0.2">
      <c r="A133" s="1">
        <v>40513</v>
      </c>
      <c r="B133" s="3"/>
      <c r="C133" s="3"/>
      <c r="D133" s="3"/>
      <c r="E133" s="3"/>
      <c r="F133" s="3"/>
      <c r="G133" s="3"/>
      <c r="H133" s="44">
        <v>3.9776249999999997</v>
      </c>
      <c r="I133" s="41">
        <v>986.76954287151761</v>
      </c>
      <c r="J133" s="3"/>
      <c r="K133" s="7">
        <v>3.5102860114980559E-2</v>
      </c>
      <c r="L133" s="24">
        <v>3.2616710247718707E-2</v>
      </c>
      <c r="M133" s="3"/>
      <c r="N133" s="42"/>
      <c r="O133" s="4">
        <v>2.0567164179104473</v>
      </c>
      <c r="P133" s="4"/>
      <c r="Q133" s="3"/>
      <c r="R133" s="3"/>
      <c r="S133" s="3"/>
      <c r="T133" s="3"/>
      <c r="U133" s="6">
        <v>131292.53999999998</v>
      </c>
      <c r="V133" s="6">
        <v>37008.409999999996</v>
      </c>
      <c r="W133" s="45"/>
      <c r="X133" s="45"/>
      <c r="Y133" s="3"/>
      <c r="Z133" s="3"/>
      <c r="AA133" s="3"/>
      <c r="AB133" s="3"/>
      <c r="AC133" s="6">
        <v>3587.9230957738691</v>
      </c>
      <c r="AD133" s="43">
        <v>117.43907838284559</v>
      </c>
    </row>
    <row r="134" spans="1:30" x14ac:dyDescent="0.2">
      <c r="A134" s="1">
        <v>40544</v>
      </c>
      <c r="B134" s="3"/>
      <c r="C134" s="3"/>
      <c r="D134" s="3"/>
      <c r="E134" s="3"/>
      <c r="F134" s="3"/>
      <c r="G134" s="3"/>
      <c r="H134" s="44">
        <v>3.9813000000000001</v>
      </c>
      <c r="I134" s="41">
        <v>921.7477458256003</v>
      </c>
      <c r="J134" s="3"/>
      <c r="K134" s="7">
        <v>3.5046740248853389E-2</v>
      </c>
      <c r="L134" s="24">
        <v>3.2536724824152922E-2</v>
      </c>
      <c r="M134" s="3"/>
      <c r="N134" s="42"/>
      <c r="O134" s="4">
        <v>1.907258064516129</v>
      </c>
      <c r="P134" s="4"/>
      <c r="Q134" s="3"/>
      <c r="R134" s="3"/>
      <c r="S134" s="3"/>
      <c r="T134" s="3"/>
      <c r="U134" s="6">
        <v>135137.68278999999</v>
      </c>
      <c r="V134" s="6">
        <v>38363.637423181826</v>
      </c>
      <c r="W134" s="45"/>
      <c r="X134" s="45"/>
      <c r="Y134" s="3"/>
      <c r="Z134" s="3"/>
      <c r="AA134" s="3"/>
      <c r="AB134" s="3"/>
      <c r="AC134" s="6">
        <v>3765.110255417957</v>
      </c>
      <c r="AD134" s="43">
        <v>122.78377839826979</v>
      </c>
    </row>
    <row r="135" spans="1:30" x14ac:dyDescent="0.2">
      <c r="A135" s="1">
        <v>40575</v>
      </c>
      <c r="B135" s="3"/>
      <c r="C135" s="3"/>
      <c r="D135" s="3"/>
      <c r="E135" s="3"/>
      <c r="F135" s="3"/>
      <c r="G135" s="3"/>
      <c r="H135" s="44">
        <v>4.0220000000000002</v>
      </c>
      <c r="I135" s="41">
        <v>810.90539826786119</v>
      </c>
      <c r="J135" s="3"/>
      <c r="K135" s="7">
        <v>3.570719619419177E-2</v>
      </c>
      <c r="L135" s="24">
        <v>3.3037308981643643E-2</v>
      </c>
      <c r="M135" s="3"/>
      <c r="N135" s="42"/>
      <c r="O135" s="4">
        <v>1.9313471502590673</v>
      </c>
      <c r="P135" s="4"/>
      <c r="Q135" s="3"/>
      <c r="R135" s="3"/>
      <c r="S135" s="3"/>
      <c r="T135" s="3"/>
      <c r="U135" s="6">
        <v>104079.32049000001</v>
      </c>
      <c r="V135" s="6">
        <v>28800.893048272726</v>
      </c>
      <c r="W135" s="45"/>
      <c r="X135" s="45"/>
      <c r="Y135" s="3"/>
      <c r="Z135" s="3"/>
      <c r="AA135" s="3"/>
      <c r="AB135" s="3"/>
      <c r="AC135" s="6">
        <v>4157.3294280331065</v>
      </c>
      <c r="AD135" s="43">
        <v>130.26172007492016</v>
      </c>
    </row>
    <row r="136" spans="1:30" x14ac:dyDescent="0.2">
      <c r="A136" s="1">
        <v>40603</v>
      </c>
      <c r="B136" s="3"/>
      <c r="C136" s="3"/>
      <c r="D136" s="3"/>
      <c r="E136" s="3"/>
      <c r="F136" s="3"/>
      <c r="G136" s="3"/>
      <c r="H136" s="44">
        <v>4.0372000000000003</v>
      </c>
      <c r="I136" s="41">
        <v>845.8404710854893</v>
      </c>
      <c r="J136" s="3"/>
      <c r="K136" s="7">
        <v>3.6222176334275581E-2</v>
      </c>
      <c r="L136" s="24">
        <v>3.3173223939784016E-2</v>
      </c>
      <c r="M136" s="3"/>
      <c r="N136" s="42"/>
      <c r="O136" s="4">
        <v>2.0797297297297295</v>
      </c>
      <c r="P136" s="4"/>
      <c r="Q136" s="3"/>
      <c r="R136" s="3"/>
      <c r="S136" s="3"/>
      <c r="T136" s="3"/>
      <c r="U136" s="6">
        <v>95160.719209999981</v>
      </c>
      <c r="V136" s="6">
        <v>25960.081423181819</v>
      </c>
      <c r="W136" s="45"/>
      <c r="X136" s="45"/>
      <c r="Y136" s="3"/>
      <c r="Z136" s="3"/>
      <c r="AA136" s="3"/>
      <c r="AB136" s="3"/>
      <c r="AC136" s="6">
        <v>4361.971428571429</v>
      </c>
      <c r="AD136" s="43">
        <v>135.80884661921067</v>
      </c>
    </row>
    <row r="137" spans="1:30" x14ac:dyDescent="0.2">
      <c r="A137" s="1">
        <v>40634</v>
      </c>
      <c r="B137" s="3"/>
      <c r="C137" s="3"/>
      <c r="D137" s="3"/>
      <c r="E137" s="3"/>
      <c r="F137" s="3"/>
      <c r="G137" s="3"/>
      <c r="H137" s="44">
        <v>4.0655000000000001</v>
      </c>
      <c r="I137" s="41">
        <v>803.66680842187566</v>
      </c>
      <c r="J137" s="3"/>
      <c r="K137" s="7">
        <v>3.7140796663295304E-2</v>
      </c>
      <c r="L137" s="24">
        <v>3.3753011928214845E-2</v>
      </c>
      <c r="M137" s="3"/>
      <c r="N137" s="42"/>
      <c r="O137" s="4">
        <v>2.0564304461942258</v>
      </c>
      <c r="P137" s="4"/>
      <c r="Q137" s="3"/>
      <c r="R137" s="3"/>
      <c r="S137" s="3"/>
      <c r="T137" s="3"/>
      <c r="U137" s="6">
        <v>116614.97058000001</v>
      </c>
      <c r="V137" s="6">
        <v>30135.119858106053</v>
      </c>
      <c r="W137" s="45"/>
      <c r="X137" s="45"/>
      <c r="Y137" s="3"/>
      <c r="Z137" s="3"/>
      <c r="AA137" s="3"/>
      <c r="AB137" s="3"/>
      <c r="AC137" s="6">
        <v>3894.9536724871277</v>
      </c>
      <c r="AD137" s="43">
        <v>134.51871956701319</v>
      </c>
    </row>
    <row r="138" spans="1:30" x14ac:dyDescent="0.2">
      <c r="A138" s="1">
        <v>40664</v>
      </c>
      <c r="B138" s="3"/>
      <c r="C138" s="3"/>
      <c r="D138" s="3"/>
      <c r="E138" s="3"/>
      <c r="F138" s="3"/>
      <c r="G138" s="3"/>
      <c r="H138" s="44">
        <v>4.0838999999999999</v>
      </c>
      <c r="I138" s="41">
        <v>881.32967942712389</v>
      </c>
      <c r="J138" s="3"/>
      <c r="K138" s="7">
        <v>3.7664205093452738E-2</v>
      </c>
      <c r="L138" s="24">
        <v>3.4179634508942992E-2</v>
      </c>
      <c r="M138" s="3"/>
      <c r="N138" s="42"/>
      <c r="O138" s="4">
        <v>2.0907859078590785</v>
      </c>
      <c r="P138" s="4"/>
      <c r="Q138" s="3"/>
      <c r="R138" s="3"/>
      <c r="S138" s="3"/>
      <c r="T138" s="3"/>
      <c r="U138" s="6">
        <v>123598.28543</v>
      </c>
      <c r="V138" s="6">
        <v>30723.040212272732</v>
      </c>
      <c r="W138" s="45"/>
      <c r="X138" s="45"/>
      <c r="Y138" s="3"/>
      <c r="Z138" s="3"/>
      <c r="AA138" s="3"/>
      <c r="AB138" s="3"/>
      <c r="AC138" s="6">
        <v>3861.1362154038115</v>
      </c>
      <c r="AD138" s="43">
        <v>134.17128717261949</v>
      </c>
    </row>
    <row r="139" spans="1:30" x14ac:dyDescent="0.2">
      <c r="A139" s="1">
        <v>40695</v>
      </c>
      <c r="B139" s="3"/>
      <c r="C139" s="3"/>
      <c r="D139" s="3"/>
      <c r="E139" s="3"/>
      <c r="F139" s="3"/>
      <c r="G139" s="3"/>
      <c r="H139" s="44">
        <v>4.0960000000000001</v>
      </c>
      <c r="I139" s="41">
        <v>881.26885124241892</v>
      </c>
      <c r="J139" s="3"/>
      <c r="K139" s="7">
        <v>3.7628356858939067E-2</v>
      </c>
      <c r="L139" s="24">
        <v>3.4054874307057462E-2</v>
      </c>
      <c r="M139" s="3"/>
      <c r="N139" s="42"/>
      <c r="O139" s="4">
        <v>2.0907859078590785</v>
      </c>
      <c r="P139" s="4"/>
      <c r="Q139" s="3"/>
      <c r="R139" s="3"/>
      <c r="S139" s="3"/>
      <c r="T139" s="3"/>
      <c r="U139" s="6">
        <v>148285.00500999999</v>
      </c>
      <c r="V139" s="6">
        <v>35491.50513281818</v>
      </c>
      <c r="W139" s="45"/>
      <c r="X139" s="45"/>
      <c r="Y139" s="3"/>
      <c r="Z139" s="3"/>
      <c r="AA139" s="3"/>
      <c r="AB139" s="3"/>
      <c r="AC139" s="6">
        <v>3833.9796267288284</v>
      </c>
      <c r="AD139" s="43">
        <v>135.31776107677763</v>
      </c>
    </row>
    <row r="140" spans="1:30" x14ac:dyDescent="0.2">
      <c r="A140" s="1">
        <v>40725</v>
      </c>
      <c r="B140" s="3"/>
      <c r="C140" s="3"/>
      <c r="D140" s="3"/>
      <c r="E140" s="3"/>
      <c r="F140" s="3"/>
      <c r="G140" s="3"/>
      <c r="H140" s="44">
        <v>4.1276000000000002</v>
      </c>
      <c r="I140" s="41">
        <v>908.22299985669622</v>
      </c>
      <c r="J140" s="3"/>
      <c r="K140" s="7">
        <v>3.7307894846444811E-2</v>
      </c>
      <c r="L140" s="24">
        <v>3.3878500907643987E-2</v>
      </c>
      <c r="M140" s="3"/>
      <c r="N140" s="42"/>
      <c r="O140" s="4">
        <v>2.051490514905149</v>
      </c>
      <c r="P140" s="4"/>
      <c r="Q140" s="3"/>
      <c r="R140" s="3"/>
      <c r="S140" s="3"/>
      <c r="T140" s="3"/>
      <c r="U140" s="6">
        <v>140066.82038000005</v>
      </c>
      <c r="V140" s="6">
        <v>34050.085120909091</v>
      </c>
      <c r="W140" s="45"/>
      <c r="X140" s="45"/>
      <c r="Y140" s="3"/>
      <c r="Z140" s="3"/>
      <c r="AA140" s="3"/>
      <c r="AB140" s="3"/>
      <c r="AC140" s="6">
        <v>3556.585794410159</v>
      </c>
      <c r="AD140" s="43">
        <v>133.56806088229402</v>
      </c>
    </row>
    <row r="141" spans="1:30" x14ac:dyDescent="0.2">
      <c r="A141" s="1">
        <v>40756</v>
      </c>
      <c r="B141" s="3"/>
      <c r="C141" s="3"/>
      <c r="D141" s="3"/>
      <c r="E141" s="3"/>
      <c r="F141" s="3"/>
      <c r="G141" s="3"/>
      <c r="H141" s="44">
        <v>4.1680000000000001</v>
      </c>
      <c r="I141" s="41">
        <v>990.80282184880525</v>
      </c>
      <c r="J141" s="3"/>
      <c r="K141" s="7">
        <v>3.6951387894118309E-2</v>
      </c>
      <c r="L141" s="24">
        <v>3.3669852376333992E-2</v>
      </c>
      <c r="M141" s="3"/>
      <c r="N141" s="42"/>
      <c r="O141" s="4">
        <v>2.0284552845528458</v>
      </c>
      <c r="P141" s="4"/>
      <c r="Q141" s="3"/>
      <c r="R141" s="3"/>
      <c r="S141" s="3"/>
      <c r="T141" s="3"/>
      <c r="U141" s="6">
        <v>168925.94151000003</v>
      </c>
      <c r="V141" s="6">
        <v>42738.610118636359</v>
      </c>
      <c r="W141" s="45"/>
      <c r="X141" s="45"/>
      <c r="Y141" s="3"/>
      <c r="Z141" s="3"/>
      <c r="AA141" s="3"/>
      <c r="AB141" s="3"/>
      <c r="AC141" s="6">
        <v>3429.8855378145072</v>
      </c>
      <c r="AD141" s="43">
        <v>131.88090086321301</v>
      </c>
    </row>
    <row r="142" spans="1:30" x14ac:dyDescent="0.2">
      <c r="A142" s="1">
        <v>40787</v>
      </c>
      <c r="B142" s="3"/>
      <c r="C142" s="3"/>
      <c r="D142" s="3"/>
      <c r="E142" s="3"/>
      <c r="F142" s="3"/>
      <c r="G142" s="3"/>
      <c r="H142" s="44">
        <v>4.2042000000000002</v>
      </c>
      <c r="I142" s="41">
        <v>1030.0521172517495</v>
      </c>
      <c r="J142" s="3"/>
      <c r="K142" s="7">
        <v>3.6321621463604764E-2</v>
      </c>
      <c r="L142" s="24">
        <v>3.3544749201840689E-2</v>
      </c>
      <c r="M142" s="3"/>
      <c r="N142" s="42"/>
      <c r="O142" s="4">
        <v>2.02710027100271</v>
      </c>
      <c r="P142" s="4"/>
      <c r="Q142" s="3"/>
      <c r="R142" s="3"/>
      <c r="S142" s="3"/>
      <c r="T142" s="3"/>
      <c r="U142" s="6">
        <v>175710.61773000003</v>
      </c>
      <c r="V142" s="6">
        <v>44412.182334166682</v>
      </c>
      <c r="W142" s="45"/>
      <c r="X142" s="45"/>
      <c r="Y142" s="3"/>
      <c r="Z142" s="3"/>
      <c r="AA142" s="3"/>
      <c r="AB142" s="3"/>
      <c r="AC142" s="6">
        <v>3329.3153073452672</v>
      </c>
      <c r="AD142" s="43">
        <v>127.11880760173975</v>
      </c>
    </row>
    <row r="143" spans="1:30" x14ac:dyDescent="0.2">
      <c r="A143" s="1">
        <v>40817</v>
      </c>
      <c r="B143" s="3"/>
      <c r="C143" s="3"/>
      <c r="D143" s="3"/>
      <c r="E143" s="3"/>
      <c r="F143" s="3"/>
      <c r="G143" s="3"/>
      <c r="H143" s="44">
        <v>4.2221249999999992</v>
      </c>
      <c r="I143" s="41">
        <v>1073.4293726194469</v>
      </c>
      <c r="J143" s="3"/>
      <c r="K143" s="7">
        <v>3.6015072004999878E-2</v>
      </c>
      <c r="L143" s="24">
        <v>3.3150885467726626E-2</v>
      </c>
      <c r="M143" s="3"/>
      <c r="N143" s="42"/>
      <c r="O143" s="4">
        <v>2.0094850948509486</v>
      </c>
      <c r="P143" s="4"/>
      <c r="Q143" s="3"/>
      <c r="R143" s="3"/>
      <c r="S143" s="3"/>
      <c r="T143" s="3"/>
      <c r="U143" s="6">
        <v>197908.09643000003</v>
      </c>
      <c r="V143" s="6">
        <v>50094.458845454552</v>
      </c>
      <c r="W143" s="45"/>
      <c r="X143" s="45"/>
      <c r="Y143" s="3"/>
      <c r="Z143" s="3"/>
      <c r="AA143" s="3"/>
      <c r="AB143" s="3"/>
      <c r="AC143" s="6">
        <v>3405.6454604166288</v>
      </c>
      <c r="AD143" s="43">
        <v>126.20544430219104</v>
      </c>
    </row>
    <row r="144" spans="1:30" x14ac:dyDescent="0.2">
      <c r="A144" s="1">
        <v>40848</v>
      </c>
      <c r="B144" s="3"/>
      <c r="C144" s="3"/>
      <c r="D144" s="3"/>
      <c r="E144" s="3"/>
      <c r="F144" s="3"/>
      <c r="G144" s="3"/>
      <c r="H144" s="44">
        <v>4.2601142857142849</v>
      </c>
      <c r="I144" s="41">
        <v>1029.1948949415535</v>
      </c>
      <c r="J144" s="3"/>
      <c r="K144" s="7">
        <v>3.5257538293237023E-2</v>
      </c>
      <c r="L144" s="24">
        <v>3.268517446410471E-2</v>
      </c>
      <c r="M144" s="3"/>
      <c r="N144" s="42"/>
      <c r="O144" s="4">
        <v>2.7977315689981093</v>
      </c>
      <c r="P144" s="4"/>
      <c r="Q144" s="3"/>
      <c r="R144" s="3"/>
      <c r="S144" s="3"/>
      <c r="T144" s="3"/>
      <c r="U144" s="6">
        <v>199615.85330999998</v>
      </c>
      <c r="V144" s="6">
        <v>49354.300964999995</v>
      </c>
      <c r="W144" s="45"/>
      <c r="X144" s="45"/>
      <c r="Y144" s="3"/>
      <c r="Z144" s="3"/>
      <c r="AA144" s="3"/>
      <c r="AB144" s="3"/>
      <c r="AC144" s="6">
        <v>3530.7616707004554</v>
      </c>
      <c r="AD144" s="43">
        <v>125.05884830449345</v>
      </c>
    </row>
    <row r="145" spans="1:30" x14ac:dyDescent="0.2">
      <c r="A145" s="1">
        <v>40878</v>
      </c>
      <c r="B145" s="3"/>
      <c r="C145" s="3"/>
      <c r="D145" s="3"/>
      <c r="E145" s="3"/>
      <c r="F145" s="3"/>
      <c r="G145" s="3"/>
      <c r="H145" s="44">
        <v>4.2887894736842105</v>
      </c>
      <c r="I145" s="41">
        <v>1029.7993881418456</v>
      </c>
      <c r="J145" s="3"/>
      <c r="K145" s="7">
        <v>3.490281104205871E-2</v>
      </c>
      <c r="L145" s="24">
        <v>3.2491360063286893E-2</v>
      </c>
      <c r="M145" s="3"/>
      <c r="N145" s="42"/>
      <c r="O145" s="4">
        <v>2.3067292644757433</v>
      </c>
      <c r="P145" s="4"/>
      <c r="Q145" s="3"/>
      <c r="R145" s="3"/>
      <c r="S145" s="3"/>
      <c r="T145" s="3"/>
      <c r="U145" s="6">
        <v>153550.19078000003</v>
      </c>
      <c r="V145" s="6">
        <v>40290.719810454553</v>
      </c>
      <c r="W145" s="45"/>
      <c r="X145" s="45"/>
      <c r="Y145" s="3"/>
      <c r="Z145" s="3"/>
      <c r="AA145" s="3"/>
      <c r="AB145" s="3"/>
      <c r="AC145" s="6">
        <v>3613.1797830315695</v>
      </c>
      <c r="AD145" s="43">
        <v>121.99424801067642</v>
      </c>
    </row>
    <row r="146" spans="1:30" x14ac:dyDescent="0.2">
      <c r="A146" s="1">
        <v>40909</v>
      </c>
      <c r="B146" s="3"/>
      <c r="C146" s="3"/>
      <c r="D146" s="3"/>
      <c r="E146" s="3"/>
      <c r="F146" s="3"/>
      <c r="G146" s="3"/>
      <c r="H146" s="44">
        <v>4.3206238095238101</v>
      </c>
      <c r="I146" s="41">
        <v>1015.2</v>
      </c>
      <c r="J146" s="3"/>
      <c r="K146" s="7">
        <v>3.5143948253873125E-2</v>
      </c>
      <c r="L146" s="24">
        <v>3.2427989233192366E-2</v>
      </c>
      <c r="M146" s="3"/>
      <c r="N146" s="42"/>
      <c r="O146" s="4">
        <v>2.1034965034965034</v>
      </c>
      <c r="P146" s="4"/>
      <c r="Q146" s="3"/>
      <c r="R146" s="3"/>
      <c r="S146" s="3"/>
      <c r="T146" s="3"/>
      <c r="U146" s="6">
        <v>154456.06097999995</v>
      </c>
      <c r="V146" s="6">
        <v>39397.588318181814</v>
      </c>
      <c r="W146" s="45"/>
      <c r="X146" s="45"/>
      <c r="Y146" s="3"/>
      <c r="Z146" s="3"/>
      <c r="AA146" s="3"/>
      <c r="AB146" s="3"/>
      <c r="AC146" s="6">
        <v>3558.0758425502536</v>
      </c>
      <c r="AD146" s="43">
        <v>120.33402187690524</v>
      </c>
    </row>
    <row r="147" spans="1:30" x14ac:dyDescent="0.2">
      <c r="A147" s="1">
        <v>40940</v>
      </c>
      <c r="B147" s="3"/>
      <c r="C147" s="3"/>
      <c r="D147" s="3"/>
      <c r="E147" s="3"/>
      <c r="F147" s="3"/>
      <c r="G147" s="3"/>
      <c r="H147" s="44">
        <v>4.3462944444444442</v>
      </c>
      <c r="I147" s="41">
        <v>868.2</v>
      </c>
      <c r="J147" s="3"/>
      <c r="K147" s="7">
        <v>3.5634583550996114E-2</v>
      </c>
      <c r="L147" s="24">
        <v>3.2660336477968115E-2</v>
      </c>
      <c r="M147" s="3"/>
      <c r="N147" s="42"/>
      <c r="O147" s="4">
        <v>2.1370629370629373</v>
      </c>
      <c r="P147" s="4"/>
      <c r="Q147" s="3"/>
      <c r="R147" s="3"/>
      <c r="S147" s="3"/>
      <c r="T147" s="3"/>
      <c r="U147" s="6">
        <v>134579.02327000001</v>
      </c>
      <c r="V147" s="6">
        <v>33928.119813181816</v>
      </c>
      <c r="W147" s="45"/>
      <c r="X147" s="45"/>
      <c r="Y147" s="3"/>
      <c r="Z147" s="3"/>
      <c r="AA147" s="3"/>
      <c r="AB147" s="3"/>
      <c r="AC147" s="6">
        <v>3477.0041200016694</v>
      </c>
      <c r="AD147" s="43">
        <v>121.24206301143494</v>
      </c>
    </row>
    <row r="148" spans="1:30" x14ac:dyDescent="0.2">
      <c r="A148" s="1">
        <v>40969</v>
      </c>
      <c r="B148" s="3"/>
      <c r="C148" s="3"/>
      <c r="D148" s="3"/>
      <c r="E148" s="3"/>
      <c r="F148" s="3"/>
      <c r="G148" s="3"/>
      <c r="H148" s="44">
        <v>4.3563136363636357</v>
      </c>
      <c r="I148" s="41">
        <v>897.5</v>
      </c>
      <c r="J148" s="3"/>
      <c r="K148" s="7">
        <v>3.6499999999999998E-2</v>
      </c>
      <c r="L148" s="24">
        <v>3.3000000000000002E-2</v>
      </c>
      <c r="M148" s="3"/>
      <c r="N148" s="42"/>
      <c r="O148" s="4">
        <v>2.1930069930069931</v>
      </c>
      <c r="P148" s="4"/>
      <c r="Q148" s="3"/>
      <c r="R148" s="3"/>
      <c r="S148" s="3"/>
      <c r="T148" s="3"/>
      <c r="U148" s="6">
        <v>154181.49211999998</v>
      </c>
      <c r="V148" s="6">
        <v>38717.669013409097</v>
      </c>
      <c r="W148" s="45"/>
      <c r="X148" s="45"/>
      <c r="Y148" s="3"/>
      <c r="Z148" s="3"/>
      <c r="AA148" s="3"/>
      <c r="AB148" s="3"/>
      <c r="AC148" s="6">
        <v>3362.2947085385513</v>
      </c>
      <c r="AD148" s="43">
        <v>118.06704529449252</v>
      </c>
    </row>
    <row r="149" spans="1:30" x14ac:dyDescent="0.2">
      <c r="A149" s="1">
        <v>41000</v>
      </c>
      <c r="B149" s="3"/>
      <c r="C149" s="3"/>
      <c r="D149" s="3"/>
      <c r="E149" s="3"/>
      <c r="F149" s="3"/>
      <c r="G149" s="3"/>
      <c r="H149" s="44">
        <v>4.3978000000000002</v>
      </c>
      <c r="I149" s="41">
        <v>839.1</v>
      </c>
      <c r="J149" s="3"/>
      <c r="K149" s="7">
        <v>3.7472276481189913E-2</v>
      </c>
      <c r="L149" s="24">
        <v>3.4041406313473861E-2</v>
      </c>
      <c r="M149" s="3"/>
      <c r="N149" s="42"/>
      <c r="O149" s="4">
        <v>2.2195804195804198</v>
      </c>
      <c r="P149" s="4"/>
      <c r="Q149" s="3"/>
      <c r="R149" s="3"/>
      <c r="S149" s="3"/>
      <c r="T149" s="3"/>
      <c r="U149" s="6">
        <v>134081.55316999997</v>
      </c>
      <c r="V149" s="6">
        <v>32988.164575227274</v>
      </c>
      <c r="W149" s="45"/>
      <c r="X149" s="45"/>
      <c r="Y149" s="3"/>
      <c r="Z149" s="3"/>
      <c r="AA149" s="3"/>
      <c r="AB149" s="3"/>
      <c r="AC149" s="6">
        <v>3037.4023240420438</v>
      </c>
      <c r="AD149" s="43">
        <v>112.52536034853352</v>
      </c>
    </row>
    <row r="150" spans="1:30" x14ac:dyDescent="0.2">
      <c r="A150" s="1">
        <v>41030</v>
      </c>
      <c r="B150" s="3"/>
      <c r="C150" s="3"/>
      <c r="D150" s="3"/>
      <c r="E150" s="3"/>
      <c r="F150" s="3"/>
      <c r="G150" s="3"/>
      <c r="H150" s="44">
        <v>4.4503761904761907</v>
      </c>
      <c r="I150" s="41">
        <v>920.5</v>
      </c>
      <c r="J150" s="3"/>
      <c r="K150" s="7">
        <v>3.7880211845381068E-2</v>
      </c>
      <c r="L150" s="24">
        <v>3.4517089992343854E-2</v>
      </c>
      <c r="M150" s="3"/>
      <c r="N150" s="42"/>
      <c r="O150" s="4">
        <v>2.2195804195804198</v>
      </c>
      <c r="P150" s="4"/>
      <c r="Q150" s="3"/>
      <c r="R150" s="3"/>
      <c r="S150" s="3"/>
      <c r="T150" s="3"/>
      <c r="U150" s="6">
        <v>110817.08186000001</v>
      </c>
      <c r="V150" s="6">
        <v>28297.68790113636</v>
      </c>
      <c r="W150" s="45"/>
      <c r="X150" s="45"/>
      <c r="Y150" s="3"/>
      <c r="Z150" s="3"/>
      <c r="AA150" s="3"/>
      <c r="AB150" s="3"/>
      <c r="AC150" s="6">
        <v>2661.4243813331996</v>
      </c>
      <c r="AD150" s="43">
        <v>105.52116520469605</v>
      </c>
    </row>
    <row r="151" spans="1:30" x14ac:dyDescent="0.2">
      <c r="A151" s="1">
        <v>41061</v>
      </c>
      <c r="B151" s="3"/>
      <c r="C151" s="3"/>
      <c r="D151" s="3"/>
      <c r="E151" s="3"/>
      <c r="F151" s="3"/>
      <c r="G151" s="3"/>
      <c r="H151" s="44">
        <v>4.4977549999999997</v>
      </c>
      <c r="I151" s="41">
        <v>893.6</v>
      </c>
      <c r="J151" s="3"/>
      <c r="K151" s="7">
        <v>3.7639680216245766E-2</v>
      </c>
      <c r="L151" s="24">
        <v>3.4439705087800962E-2</v>
      </c>
      <c r="M151" s="3"/>
      <c r="N151" s="42"/>
      <c r="O151" s="4">
        <v>2.2111888111888112</v>
      </c>
      <c r="P151" s="4"/>
      <c r="Q151" s="3"/>
      <c r="R151" s="3"/>
      <c r="S151" s="3"/>
      <c r="T151" s="3"/>
      <c r="U151" s="6">
        <v>113438.49887000001</v>
      </c>
      <c r="V151" s="6">
        <v>29437.048153409087</v>
      </c>
      <c r="W151" s="45"/>
      <c r="X151" s="45"/>
      <c r="Y151" s="3"/>
      <c r="Z151" s="3"/>
      <c r="AA151" s="3"/>
      <c r="AB151" s="3"/>
      <c r="AC151" s="6">
        <v>2824.5082910120036</v>
      </c>
      <c r="AD151" s="43">
        <v>102.27746870973959</v>
      </c>
    </row>
    <row r="152" spans="1:30" x14ac:dyDescent="0.2">
      <c r="A152" s="1">
        <v>41091</v>
      </c>
      <c r="B152" s="3"/>
      <c r="C152" s="3"/>
      <c r="D152" s="3"/>
      <c r="E152" s="4"/>
      <c r="F152" s="4"/>
      <c r="G152" s="4"/>
      <c r="H152" s="44">
        <v>4.5528095238095245</v>
      </c>
      <c r="I152" s="41">
        <v>928.1</v>
      </c>
      <c r="J152" s="3"/>
      <c r="K152" s="7">
        <v>3.7553064824982434E-2</v>
      </c>
      <c r="L152" s="24">
        <v>3.4058370780231551E-2</v>
      </c>
      <c r="M152" s="3"/>
      <c r="N152" s="42"/>
      <c r="O152" s="4">
        <v>2.20979020979021</v>
      </c>
      <c r="P152" s="4"/>
      <c r="Q152" s="3"/>
      <c r="R152" s="3"/>
      <c r="S152" s="3"/>
      <c r="T152" s="3"/>
      <c r="U152" s="6">
        <v>130382.84638999999</v>
      </c>
      <c r="V152" s="6">
        <v>35512.716634545461</v>
      </c>
      <c r="W152" s="46"/>
      <c r="X152" s="46"/>
      <c r="Y152" s="3"/>
      <c r="Z152" s="4">
        <v>4.72</v>
      </c>
      <c r="AA152" s="4">
        <v>42.78</v>
      </c>
      <c r="AB152" s="4">
        <v>8.34</v>
      </c>
      <c r="AC152" s="6">
        <v>2671.8988891566669</v>
      </c>
      <c r="AD152" s="43">
        <v>99.733767538167086</v>
      </c>
    </row>
    <row r="153" spans="1:30" x14ac:dyDescent="0.2">
      <c r="A153" s="1">
        <v>41122</v>
      </c>
      <c r="B153" s="3"/>
      <c r="C153" s="3"/>
      <c r="D153" s="3"/>
      <c r="E153" s="4"/>
      <c r="F153" s="4"/>
      <c r="G153" s="4"/>
      <c r="H153" s="44">
        <v>4.6098272727272729</v>
      </c>
      <c r="I153" s="41">
        <v>951.6</v>
      </c>
      <c r="J153" s="3"/>
      <c r="K153" s="7">
        <v>3.7245691840623728E-2</v>
      </c>
      <c r="L153" s="24">
        <v>3.3617611605993657E-2</v>
      </c>
      <c r="M153" s="3"/>
      <c r="N153" s="42"/>
      <c r="O153" s="4">
        <v>2.1762237762237766</v>
      </c>
      <c r="P153" s="4"/>
      <c r="Q153" s="3"/>
      <c r="R153" s="3"/>
      <c r="S153" s="3"/>
      <c r="T153" s="3"/>
      <c r="U153" s="6">
        <v>124969.12855000004</v>
      </c>
      <c r="V153" s="6">
        <v>35690.417548863632</v>
      </c>
      <c r="W153" s="46"/>
      <c r="X153" s="46"/>
      <c r="Y153" s="3"/>
      <c r="Z153" s="4">
        <v>4.79</v>
      </c>
      <c r="AA153" s="4">
        <v>43.76</v>
      </c>
      <c r="AB153" s="4">
        <v>8.33</v>
      </c>
      <c r="AC153" s="6">
        <v>2772.35541497959</v>
      </c>
      <c r="AD153" s="43">
        <v>101.99290110264623</v>
      </c>
    </row>
    <row r="154" spans="1:30" x14ac:dyDescent="0.2">
      <c r="A154" s="1">
        <v>41153</v>
      </c>
      <c r="B154" s="3"/>
      <c r="C154" s="3"/>
      <c r="D154" s="3"/>
      <c r="E154" s="4"/>
      <c r="F154" s="4"/>
      <c r="G154" s="4"/>
      <c r="H154" s="44">
        <v>4.6698947368421049</v>
      </c>
      <c r="I154" s="41">
        <v>1012.9</v>
      </c>
      <c r="J154" s="3"/>
      <c r="K154" s="7">
        <v>3.6188846228904066E-2</v>
      </c>
      <c r="L154" s="24">
        <v>3.3531461374240137E-2</v>
      </c>
      <c r="M154" s="3"/>
      <c r="N154" s="42"/>
      <c r="O154" s="4">
        <v>2.1580419580419581</v>
      </c>
      <c r="P154" s="4"/>
      <c r="Q154" s="3"/>
      <c r="R154" s="3"/>
      <c r="S154" s="3"/>
      <c r="T154" s="3"/>
      <c r="U154" s="6">
        <v>141161.87157999998</v>
      </c>
      <c r="V154" s="6">
        <v>41308.176300681815</v>
      </c>
      <c r="W154" s="46"/>
      <c r="X154" s="46"/>
      <c r="Y154" s="3"/>
      <c r="Z154" s="4">
        <v>4.7699999999999996</v>
      </c>
      <c r="AA154" s="4">
        <v>43.81</v>
      </c>
      <c r="AB154" s="4">
        <v>8.2799999999999994</v>
      </c>
      <c r="AC154" s="6">
        <v>3006.8409493788049</v>
      </c>
      <c r="AD154" s="43">
        <v>110.95420631342282</v>
      </c>
    </row>
    <row r="155" spans="1:30" x14ac:dyDescent="0.2">
      <c r="A155" s="1">
        <v>41183</v>
      </c>
      <c r="B155" s="3"/>
      <c r="C155" s="3"/>
      <c r="D155" s="3"/>
      <c r="E155" s="4"/>
      <c r="F155" s="4"/>
      <c r="G155" s="4"/>
      <c r="H155" s="44">
        <v>4.7298500000000008</v>
      </c>
      <c r="I155" s="41">
        <v>1075.3</v>
      </c>
      <c r="J155" s="3"/>
      <c r="K155" s="7">
        <v>3.5935139284213963E-2</v>
      </c>
      <c r="L155" s="24">
        <v>3.3306032374715737E-2</v>
      </c>
      <c r="M155" s="3"/>
      <c r="N155" s="42"/>
      <c r="O155" s="4">
        <v>2.1706293706293707</v>
      </c>
      <c r="P155" s="4"/>
      <c r="Q155" s="3"/>
      <c r="R155" s="3"/>
      <c r="S155" s="3"/>
      <c r="T155" s="3"/>
      <c r="U155" s="6">
        <v>138167.60472</v>
      </c>
      <c r="V155" s="6">
        <v>40229.559973018935</v>
      </c>
      <c r="W155" s="46"/>
      <c r="X155" s="46"/>
      <c r="Y155" s="3"/>
      <c r="Z155" s="4">
        <v>4.93</v>
      </c>
      <c r="AA155" s="4">
        <v>44.56</v>
      </c>
      <c r="AB155" s="4">
        <v>8.5399999999999991</v>
      </c>
      <c r="AC155" s="6">
        <v>3294.0154937413149</v>
      </c>
      <c r="AD155" s="43">
        <v>114.22211455939436</v>
      </c>
    </row>
    <row r="156" spans="1:30" x14ac:dyDescent="0.2">
      <c r="A156" s="1">
        <v>41214</v>
      </c>
      <c r="B156" s="3"/>
      <c r="C156" s="3"/>
      <c r="D156" s="3"/>
      <c r="E156" s="4"/>
      <c r="F156" s="4"/>
      <c r="G156" s="4"/>
      <c r="H156" s="44">
        <v>4.7973899999999992</v>
      </c>
      <c r="I156" s="41">
        <v>982.5</v>
      </c>
      <c r="J156" s="3"/>
      <c r="K156" s="7">
        <v>3.5148569513652063E-2</v>
      </c>
      <c r="L156" s="24">
        <v>3.2552958300918575E-2</v>
      </c>
      <c r="M156" s="3"/>
      <c r="N156" s="42"/>
      <c r="O156" s="4">
        <v>2.2153846153846155</v>
      </c>
      <c r="P156" s="4"/>
      <c r="Q156" s="3"/>
      <c r="R156" s="3"/>
      <c r="S156" s="3"/>
      <c r="T156" s="3"/>
      <c r="U156" s="6">
        <v>137609.24617</v>
      </c>
      <c r="V156" s="6">
        <v>39041.594031363638</v>
      </c>
      <c r="W156" s="46"/>
      <c r="X156" s="46"/>
      <c r="Y156" s="3"/>
      <c r="Z156" s="4">
        <v>5.1100000000000003</v>
      </c>
      <c r="AA156" s="4">
        <v>44.93</v>
      </c>
      <c r="AB156" s="4">
        <v>8.68</v>
      </c>
      <c r="AC156" s="6">
        <v>3313.7573323137904</v>
      </c>
      <c r="AD156" s="43">
        <v>114.86145300080227</v>
      </c>
    </row>
    <row r="157" spans="1:30" x14ac:dyDescent="0.2">
      <c r="A157" s="1">
        <v>41244</v>
      </c>
      <c r="B157" s="3"/>
      <c r="C157" s="3"/>
      <c r="D157" s="3"/>
      <c r="E157" s="4"/>
      <c r="F157" s="4"/>
      <c r="G157" s="4"/>
      <c r="H157" s="44">
        <v>4.88</v>
      </c>
      <c r="I157" s="41">
        <v>954.5</v>
      </c>
      <c r="J157" s="3"/>
      <c r="K157" s="7">
        <v>3.4968291993735544E-2</v>
      </c>
      <c r="L157" s="24">
        <v>3.2451232870860512E-2</v>
      </c>
      <c r="M157" s="3"/>
      <c r="N157" s="42"/>
      <c r="O157" s="4">
        <v>2.2853146853146851</v>
      </c>
      <c r="P157" s="4"/>
      <c r="Q157" s="3"/>
      <c r="R157" s="3"/>
      <c r="S157" s="3"/>
      <c r="T157" s="3"/>
      <c r="U157" s="6">
        <v>121282.17446000001</v>
      </c>
      <c r="V157" s="6">
        <v>34559.003458863634</v>
      </c>
      <c r="W157" s="46"/>
      <c r="X157" s="46"/>
      <c r="Y157" s="3"/>
      <c r="Z157" s="4">
        <v>5.31</v>
      </c>
      <c r="AA157" s="4">
        <v>45.98</v>
      </c>
      <c r="AB157" s="4">
        <v>8.98</v>
      </c>
      <c r="AC157" s="6">
        <v>3158.7593884520466</v>
      </c>
      <c r="AD157" s="43">
        <v>118.14915600136797</v>
      </c>
    </row>
    <row r="158" spans="1:30" x14ac:dyDescent="0.2">
      <c r="A158" s="1">
        <v>41275</v>
      </c>
      <c r="B158" s="3"/>
      <c r="C158" s="3"/>
      <c r="D158" s="3"/>
      <c r="E158" s="4"/>
      <c r="F158" s="4"/>
      <c r="G158" s="4"/>
      <c r="H158" s="44">
        <v>4.9485999999999999</v>
      </c>
      <c r="I158" s="47">
        <v>849.8</v>
      </c>
      <c r="J158" s="3"/>
      <c r="K158" s="23">
        <v>3.4784728859642802E-2</v>
      </c>
      <c r="L158" s="22">
        <v>3.2381579908339571E-2</v>
      </c>
      <c r="M158" s="21">
        <v>131</v>
      </c>
      <c r="N158" s="20">
        <v>448</v>
      </c>
      <c r="O158" s="4">
        <v>2.4125874125874129</v>
      </c>
      <c r="P158" s="4"/>
      <c r="Q158" s="3"/>
      <c r="R158" s="3"/>
      <c r="S158" s="3"/>
      <c r="T158" s="3"/>
      <c r="U158" s="6">
        <v>121529.04965000002</v>
      </c>
      <c r="V158" s="6">
        <v>33794.748815999999</v>
      </c>
      <c r="W158" s="46"/>
      <c r="X158" s="46"/>
      <c r="Y158" s="3"/>
      <c r="Z158" s="4">
        <v>5.39</v>
      </c>
      <c r="AA158" s="4">
        <v>47.93</v>
      </c>
      <c r="AB158" s="4">
        <v>9.34</v>
      </c>
      <c r="AC158" s="6">
        <v>3243.5109514517035</v>
      </c>
      <c r="AD158" s="43">
        <v>121.00755496499747</v>
      </c>
    </row>
    <row r="159" spans="1:30" x14ac:dyDescent="0.2">
      <c r="A159" s="1">
        <v>41306</v>
      </c>
      <c r="B159" s="3"/>
      <c r="C159" s="3"/>
      <c r="D159" s="3"/>
      <c r="E159" s="4"/>
      <c r="F159" s="4"/>
      <c r="G159" s="4"/>
      <c r="H159" s="44">
        <v>5.0110999999999999</v>
      </c>
      <c r="I159" s="47">
        <v>760.1</v>
      </c>
      <c r="J159" s="3"/>
      <c r="K159" s="23">
        <v>3.5492630105613564E-2</v>
      </c>
      <c r="L159" s="22">
        <v>3.2795174968808342E-2</v>
      </c>
      <c r="M159" s="21">
        <v>137</v>
      </c>
      <c r="N159" s="20">
        <v>450</v>
      </c>
      <c r="O159" s="4">
        <v>1.9922907488986783</v>
      </c>
      <c r="P159" s="4"/>
      <c r="Q159" s="3"/>
      <c r="R159" s="3"/>
      <c r="S159" s="3"/>
      <c r="T159" s="3"/>
      <c r="U159" s="6">
        <v>111822.02038</v>
      </c>
      <c r="V159" s="6">
        <v>31973.937050000004</v>
      </c>
      <c r="W159" s="46"/>
      <c r="X159" s="46"/>
      <c r="Y159" s="3"/>
      <c r="Z159" s="4">
        <v>5.47</v>
      </c>
      <c r="AA159" s="4">
        <v>48.96</v>
      </c>
      <c r="AB159" s="4">
        <v>9.33</v>
      </c>
      <c r="AC159" s="6">
        <v>3561.2815824578934</v>
      </c>
      <c r="AD159" s="43">
        <v>123.77232061584274</v>
      </c>
    </row>
    <row r="160" spans="1:30" x14ac:dyDescent="0.2">
      <c r="A160" s="1">
        <v>41334</v>
      </c>
      <c r="B160" s="3"/>
      <c r="C160" s="3"/>
      <c r="D160" s="3"/>
      <c r="E160" s="4"/>
      <c r="F160" s="4"/>
      <c r="G160" s="4"/>
      <c r="H160" s="44">
        <v>5.0839999999999996</v>
      </c>
      <c r="I160" s="48">
        <v>858.2</v>
      </c>
      <c r="J160" s="3"/>
      <c r="K160" s="19">
        <v>3.6711592328785556E-2</v>
      </c>
      <c r="L160" s="18">
        <v>3.3687496371196245E-2</v>
      </c>
      <c r="M160" s="17">
        <v>119</v>
      </c>
      <c r="N160" s="16">
        <v>417</v>
      </c>
      <c r="O160" s="4">
        <v>2.1387665198237884</v>
      </c>
      <c r="P160" s="4"/>
      <c r="Q160" s="3"/>
      <c r="R160" s="3"/>
      <c r="S160" s="3"/>
      <c r="T160" s="3"/>
      <c r="U160" s="6">
        <v>104058.22610999999</v>
      </c>
      <c r="V160" s="6">
        <v>27559.628221999999</v>
      </c>
      <c r="W160" s="46"/>
      <c r="X160" s="46"/>
      <c r="Y160" s="3"/>
      <c r="Z160" s="4">
        <v>5.46</v>
      </c>
      <c r="AA160" s="4">
        <v>49.96</v>
      </c>
      <c r="AB160" s="4">
        <v>9.26</v>
      </c>
      <c r="AC160" s="6">
        <v>4706.8326601799154</v>
      </c>
      <c r="AD160" s="43">
        <v>128.03304817913147</v>
      </c>
    </row>
    <row r="161" spans="1:30" x14ac:dyDescent="0.2">
      <c r="A161" s="1">
        <v>41365</v>
      </c>
      <c r="B161" s="3"/>
      <c r="C161" s="3"/>
      <c r="D161" s="3"/>
      <c r="E161" s="4"/>
      <c r="F161" s="4"/>
      <c r="G161" s="4"/>
      <c r="H161" s="44">
        <v>5.1555</v>
      </c>
      <c r="I161" s="47">
        <v>823.2</v>
      </c>
      <c r="J161" s="3"/>
      <c r="K161" s="23">
        <v>3.7012577267978068E-2</v>
      </c>
      <c r="L161" s="22">
        <v>3.3941312791666151E-2</v>
      </c>
      <c r="M161" s="21">
        <v>122</v>
      </c>
      <c r="N161" s="20">
        <v>410</v>
      </c>
      <c r="O161" s="4">
        <v>2.2444933920704844</v>
      </c>
      <c r="P161" s="4"/>
      <c r="Q161" s="3"/>
      <c r="R161" s="3"/>
      <c r="S161" s="3"/>
      <c r="T161" s="3"/>
      <c r="U161" s="6">
        <v>81317.172729999991</v>
      </c>
      <c r="V161" s="6">
        <v>23901.887499999997</v>
      </c>
      <c r="W161" s="46"/>
      <c r="X161" s="46"/>
      <c r="Y161" s="3"/>
      <c r="Z161" s="4">
        <v>5.58</v>
      </c>
      <c r="AA161" s="4">
        <v>51.73</v>
      </c>
      <c r="AB161" s="4">
        <v>9.42</v>
      </c>
      <c r="AC161" s="6">
        <v>5172.3806008241718</v>
      </c>
      <c r="AD161" s="43">
        <v>140.81622043768695</v>
      </c>
    </row>
    <row r="162" spans="1:30" x14ac:dyDescent="0.2">
      <c r="A162" s="1">
        <v>41395</v>
      </c>
      <c r="B162" s="3"/>
      <c r="C162" s="3"/>
      <c r="D162" s="3"/>
      <c r="E162" s="4"/>
      <c r="F162" s="4"/>
      <c r="G162" s="4"/>
      <c r="H162" s="44">
        <v>5.2398999999999996</v>
      </c>
      <c r="I162" s="47">
        <v>933.8</v>
      </c>
      <c r="J162" s="3"/>
      <c r="K162" s="19">
        <v>3.6799999999999999E-2</v>
      </c>
      <c r="L162" s="18">
        <v>3.4200000000000001E-2</v>
      </c>
      <c r="M162" s="17">
        <v>108</v>
      </c>
      <c r="N162" s="16">
        <v>388</v>
      </c>
      <c r="O162" s="4">
        <v>2.1842105263157898</v>
      </c>
      <c r="P162" s="4"/>
      <c r="Q162" s="3"/>
      <c r="R162" s="3"/>
      <c r="S162" s="3"/>
      <c r="T162" s="3"/>
      <c r="U162" s="6">
        <v>110491.55411</v>
      </c>
      <c r="V162" s="6">
        <v>29783.253377999994</v>
      </c>
      <c r="W162" s="46"/>
      <c r="X162" s="46"/>
      <c r="Y162" s="3"/>
      <c r="Z162" s="4">
        <v>5.72</v>
      </c>
      <c r="AA162" s="4">
        <v>53.55</v>
      </c>
      <c r="AB162" s="4">
        <v>9.6300000000000008</v>
      </c>
      <c r="AC162" s="6">
        <v>4721.6949459509233</v>
      </c>
      <c r="AD162" s="43">
        <v>139.97656587139574</v>
      </c>
    </row>
    <row r="163" spans="1:30" x14ac:dyDescent="0.2">
      <c r="A163" s="1">
        <v>41426</v>
      </c>
      <c r="B163" s="3"/>
      <c r="C163" s="3"/>
      <c r="D163" s="3"/>
      <c r="E163" s="4"/>
      <c r="F163" s="4"/>
      <c r="G163" s="4"/>
      <c r="H163" s="44">
        <v>5.3292000000000002</v>
      </c>
      <c r="I163" s="47">
        <v>893.5</v>
      </c>
      <c r="J163" s="3"/>
      <c r="K163" s="19">
        <v>3.6701935076368958E-2</v>
      </c>
      <c r="L163" s="18">
        <v>3.4130839074563192E-2</v>
      </c>
      <c r="M163" s="17">
        <v>109</v>
      </c>
      <c r="N163" s="16">
        <v>396</v>
      </c>
      <c r="O163" s="4">
        <v>2.0565853658536586</v>
      </c>
      <c r="P163" s="4"/>
      <c r="Q163" s="3"/>
      <c r="R163" s="3"/>
      <c r="S163" s="3"/>
      <c r="T163" s="3"/>
      <c r="U163" s="6">
        <v>141707.24728000001</v>
      </c>
      <c r="V163" s="6">
        <v>34981.016627999998</v>
      </c>
      <c r="W163" s="46"/>
      <c r="X163" s="46"/>
      <c r="Y163" s="3"/>
      <c r="Z163" s="4">
        <v>6.37</v>
      </c>
      <c r="AA163" s="4">
        <v>56.55</v>
      </c>
      <c r="AB163" s="4">
        <v>10.01</v>
      </c>
      <c r="AC163" s="6">
        <v>4655.7292467581947</v>
      </c>
      <c r="AD163" s="43">
        <v>140.25857045321078</v>
      </c>
    </row>
    <row r="164" spans="1:30" x14ac:dyDescent="0.2">
      <c r="A164" s="1">
        <v>41456</v>
      </c>
      <c r="B164" s="3"/>
      <c r="C164" s="3"/>
      <c r="D164" s="3"/>
      <c r="E164" s="4"/>
      <c r="F164" s="4"/>
      <c r="G164" s="4"/>
      <c r="H164" s="44">
        <v>5.4408772727272696</v>
      </c>
      <c r="I164" s="47">
        <v>942.8</v>
      </c>
      <c r="J164" s="3"/>
      <c r="K164" s="19">
        <v>3.6506308368740796E-2</v>
      </c>
      <c r="L164" s="18">
        <v>3.3930111344178705E-2</v>
      </c>
      <c r="M164" s="17">
        <v>81</v>
      </c>
      <c r="N164" s="16">
        <v>359</v>
      </c>
      <c r="O164" s="4">
        <v>2.3264417845484222</v>
      </c>
      <c r="P164" s="4"/>
      <c r="Q164" s="3"/>
      <c r="R164" s="3"/>
      <c r="S164" s="3"/>
      <c r="T164" s="3"/>
      <c r="U164" s="6">
        <v>145448.32868000001</v>
      </c>
      <c r="V164" s="6">
        <v>33383.789662000003</v>
      </c>
      <c r="W164" s="46"/>
      <c r="X164" s="46"/>
      <c r="Y164" s="3"/>
      <c r="Z164" s="4">
        <v>6.58</v>
      </c>
      <c r="AA164" s="4">
        <v>58.4</v>
      </c>
      <c r="AB164" s="4">
        <v>10.31</v>
      </c>
      <c r="AC164" s="6">
        <v>4907.3721896670486</v>
      </c>
      <c r="AD164" s="43">
        <v>140.98980979280481</v>
      </c>
    </row>
    <row r="165" spans="1:30" x14ac:dyDescent="0.2">
      <c r="A165" s="1">
        <v>41487</v>
      </c>
      <c r="B165" s="3"/>
      <c r="C165" s="3"/>
      <c r="D165" s="3"/>
      <c r="E165" s="4"/>
      <c r="F165" s="4"/>
      <c r="G165" s="4"/>
      <c r="H165" s="44">
        <v>5.5813666666666677</v>
      </c>
      <c r="I165" s="47">
        <v>955.8</v>
      </c>
      <c r="J165" s="3"/>
      <c r="K165" s="19">
        <v>3.61E-2</v>
      </c>
      <c r="L165" s="18">
        <v>3.3700000000000001E-2</v>
      </c>
      <c r="M165" s="17">
        <v>75</v>
      </c>
      <c r="N165" s="16">
        <v>341</v>
      </c>
      <c r="O165" s="4">
        <v>2.5258823529411765</v>
      </c>
      <c r="P165" s="4"/>
      <c r="Q165" s="3"/>
      <c r="R165" s="3"/>
      <c r="S165" s="3"/>
      <c r="T165" s="3"/>
      <c r="U165" s="6">
        <v>160265.85827000003</v>
      </c>
      <c r="V165" s="6">
        <v>36509.207495999995</v>
      </c>
      <c r="W165" s="46"/>
      <c r="X165" s="46"/>
      <c r="Y165" s="3"/>
      <c r="Z165" s="4">
        <v>6.67</v>
      </c>
      <c r="AA165" s="4">
        <v>58.67</v>
      </c>
      <c r="AB165" s="4">
        <v>10.44</v>
      </c>
      <c r="AC165" s="6">
        <v>5072.5263321003285</v>
      </c>
      <c r="AD165" s="43">
        <v>145.64966771424156</v>
      </c>
    </row>
    <row r="166" spans="1:30" x14ac:dyDescent="0.2">
      <c r="A166" s="1">
        <v>41518</v>
      </c>
      <c r="B166" s="3"/>
      <c r="C166" s="3"/>
      <c r="D166" s="3"/>
      <c r="E166" s="4"/>
      <c r="F166" s="4"/>
      <c r="G166" s="4"/>
      <c r="H166" s="44">
        <v>5.7371238095238093</v>
      </c>
      <c r="I166" s="47">
        <v>931</v>
      </c>
      <c r="J166" s="3"/>
      <c r="K166" s="19">
        <v>3.5799999999999998E-2</v>
      </c>
      <c r="L166" s="18">
        <v>3.3399999999999999E-2</v>
      </c>
      <c r="M166" s="17">
        <v>91</v>
      </c>
      <c r="N166" s="16">
        <v>322</v>
      </c>
      <c r="O166" s="4">
        <v>2.5162412993039442</v>
      </c>
      <c r="P166" s="4"/>
      <c r="Q166" s="3"/>
      <c r="R166" s="3"/>
      <c r="S166" s="3"/>
      <c r="T166" s="3"/>
      <c r="U166" s="6">
        <v>197213.92666</v>
      </c>
      <c r="V166" s="6">
        <v>45692.145924000004</v>
      </c>
      <c r="W166" s="46"/>
      <c r="X166" s="46"/>
      <c r="Y166" s="3"/>
      <c r="Z166" s="4">
        <v>6.7</v>
      </c>
      <c r="AA166" s="4">
        <v>58.65</v>
      </c>
      <c r="AB166" s="4">
        <v>10.58</v>
      </c>
      <c r="AC166" s="6">
        <v>5076.965203249345</v>
      </c>
      <c r="AD166" s="43">
        <v>149.00062536700568</v>
      </c>
    </row>
    <row r="167" spans="1:30" x14ac:dyDescent="0.2">
      <c r="A167" s="1">
        <v>41548</v>
      </c>
      <c r="B167" s="3"/>
      <c r="C167" s="3"/>
      <c r="D167" s="3"/>
      <c r="E167" s="4"/>
      <c r="F167" s="4"/>
      <c r="G167" s="4"/>
      <c r="H167" s="44">
        <v>5.8482000000000003</v>
      </c>
      <c r="I167" s="47">
        <v>1082.3</v>
      </c>
      <c r="J167" s="3"/>
      <c r="K167" s="19">
        <v>3.5200000000000002E-2</v>
      </c>
      <c r="L167" s="18">
        <v>3.3000000000000002E-2</v>
      </c>
      <c r="M167" s="17">
        <v>92</v>
      </c>
      <c r="N167" s="16">
        <v>328</v>
      </c>
      <c r="O167" s="4">
        <v>2.5606060606060606</v>
      </c>
      <c r="P167" s="4"/>
      <c r="Q167" s="3"/>
      <c r="R167" s="3"/>
      <c r="S167" s="3"/>
      <c r="T167" s="3"/>
      <c r="U167" s="6">
        <v>196066.28069999997</v>
      </c>
      <c r="V167" s="6">
        <v>43146.382758000014</v>
      </c>
      <c r="W167" s="46"/>
      <c r="X167" s="46"/>
      <c r="Y167" s="3"/>
      <c r="Z167" s="4">
        <v>6.76</v>
      </c>
      <c r="AA167" s="4">
        <v>57.87</v>
      </c>
      <c r="AB167" s="4">
        <v>10.79</v>
      </c>
      <c r="AC167" s="6">
        <v>5133.1850801316177</v>
      </c>
      <c r="AD167" s="43">
        <v>152.9606033264842</v>
      </c>
    </row>
    <row r="168" spans="1:30" x14ac:dyDescent="0.2">
      <c r="A168" s="1">
        <v>41579</v>
      </c>
      <c r="B168" s="3"/>
      <c r="C168" s="3"/>
      <c r="D168" s="3"/>
      <c r="E168" s="4"/>
      <c r="F168" s="4"/>
      <c r="G168" s="4"/>
      <c r="H168" s="44">
        <v>6.0149368421052625</v>
      </c>
      <c r="I168" s="47">
        <v>988.4</v>
      </c>
      <c r="J168" s="3"/>
      <c r="K168" s="19">
        <v>3.5000000000000003E-2</v>
      </c>
      <c r="L168" s="18">
        <v>3.27E-2</v>
      </c>
      <c r="M168" s="17">
        <v>126</v>
      </c>
      <c r="N168" s="16">
        <v>354</v>
      </c>
      <c r="O168" s="4">
        <v>2.1908471275559886</v>
      </c>
      <c r="P168" s="4"/>
      <c r="Q168" s="3"/>
      <c r="R168" s="3"/>
      <c r="S168" s="3"/>
      <c r="T168" s="3"/>
      <c r="U168" s="6">
        <v>185005.30539999995</v>
      </c>
      <c r="V168" s="6">
        <v>40769.395018000003</v>
      </c>
      <c r="W168" s="46"/>
      <c r="X168" s="46"/>
      <c r="Y168" s="3"/>
      <c r="Z168" s="4">
        <v>6.84</v>
      </c>
      <c r="AA168" s="4">
        <v>57.55</v>
      </c>
      <c r="AB168" s="4">
        <v>11.16</v>
      </c>
      <c r="AC168" s="6">
        <v>4880.402254258448</v>
      </c>
      <c r="AD168" s="43">
        <v>151.92967475351037</v>
      </c>
    </row>
    <row r="169" spans="1:30" x14ac:dyDescent="0.2">
      <c r="A169" s="1">
        <v>41609</v>
      </c>
      <c r="B169" s="3"/>
      <c r="C169" s="3"/>
      <c r="D169" s="3"/>
      <c r="E169" s="4"/>
      <c r="F169" s="4"/>
      <c r="G169" s="4"/>
      <c r="H169" s="44">
        <v>6.3191789473684201</v>
      </c>
      <c r="I169" s="47">
        <v>952.2</v>
      </c>
      <c r="J169" s="3"/>
      <c r="K169" s="19">
        <v>3.49E-2</v>
      </c>
      <c r="L169" s="18">
        <v>3.2199999999999999E-2</v>
      </c>
      <c r="M169" s="17">
        <v>115</v>
      </c>
      <c r="N169" s="16">
        <v>379</v>
      </c>
      <c r="O169" s="4">
        <v>2.2405063291139244</v>
      </c>
      <c r="P169" s="4"/>
      <c r="Q169" s="3"/>
      <c r="R169" s="3"/>
      <c r="S169" s="3"/>
      <c r="T169" s="3"/>
      <c r="U169" s="6">
        <v>229398.50899999996</v>
      </c>
      <c r="V169" s="6">
        <v>49029.478359999994</v>
      </c>
      <c r="W169" s="46"/>
      <c r="X169" s="46"/>
      <c r="Y169" s="3"/>
      <c r="Z169" s="4">
        <v>7.3</v>
      </c>
      <c r="AA169" s="4">
        <v>60.2</v>
      </c>
      <c r="AB169" s="4">
        <v>11.82</v>
      </c>
      <c r="AC169" s="6">
        <v>4996.711813800739</v>
      </c>
      <c r="AD169" s="43">
        <v>156.48829454742446</v>
      </c>
    </row>
    <row r="170" spans="1:30" x14ac:dyDescent="0.2">
      <c r="A170" s="1">
        <v>41640</v>
      </c>
      <c r="B170" s="3"/>
      <c r="C170" s="3"/>
      <c r="D170" s="3"/>
      <c r="E170" s="37"/>
      <c r="F170" s="37"/>
      <c r="G170" s="37"/>
      <c r="H170" s="44">
        <v>7.0967272727272723</v>
      </c>
      <c r="I170" s="47">
        <v>957.3</v>
      </c>
      <c r="J170" s="6">
        <v>2704.709351623058</v>
      </c>
      <c r="K170" s="14">
        <v>3.4498720977538359E-2</v>
      </c>
      <c r="L170" s="14">
        <v>3.2099999999999997E-2</v>
      </c>
      <c r="M170" s="13">
        <v>133.05452156248535</v>
      </c>
      <c r="N170" s="8">
        <v>430.8178278918931</v>
      </c>
      <c r="O170" s="4">
        <v>2.0507487520798668</v>
      </c>
      <c r="P170" s="4"/>
      <c r="Q170" s="3"/>
      <c r="R170" s="3"/>
      <c r="S170" s="3"/>
      <c r="T170" s="3"/>
      <c r="U170" s="6">
        <v>145530.16473000005</v>
      </c>
      <c r="V170" s="6">
        <v>32179.634965999998</v>
      </c>
      <c r="W170" s="46"/>
      <c r="X170" s="46"/>
      <c r="Y170" s="3"/>
      <c r="Z170" s="4">
        <v>7.5</v>
      </c>
      <c r="AA170" s="4">
        <v>62.45</v>
      </c>
      <c r="AB170" s="4">
        <v>12.59</v>
      </c>
      <c r="AC170" s="6">
        <v>4938.5219194597585</v>
      </c>
      <c r="AD170" s="43">
        <v>156.18310732469678</v>
      </c>
    </row>
    <row r="171" spans="1:30" x14ac:dyDescent="0.2">
      <c r="A171" s="1">
        <v>41671</v>
      </c>
      <c r="B171" s="3"/>
      <c r="C171" s="3"/>
      <c r="D171" s="3"/>
      <c r="E171" s="37"/>
      <c r="F171" s="37"/>
      <c r="G171" s="37"/>
      <c r="H171" s="44">
        <v>7.8564999999999996</v>
      </c>
      <c r="I171" s="47">
        <v>877.8</v>
      </c>
      <c r="J171" s="6">
        <v>2544.2226196743504</v>
      </c>
      <c r="K171" s="14">
        <v>3.5350488793171916E-2</v>
      </c>
      <c r="L171" s="14">
        <v>3.3000000000000002E-2</v>
      </c>
      <c r="M171" s="13">
        <v>142.69620355459412</v>
      </c>
      <c r="N171" s="8">
        <v>469.38701075707468</v>
      </c>
      <c r="O171" s="4">
        <v>2.1658615136876005</v>
      </c>
      <c r="P171" s="4"/>
      <c r="Q171" s="3"/>
      <c r="R171" s="3"/>
      <c r="S171" s="3"/>
      <c r="T171" s="3"/>
      <c r="U171" s="6">
        <v>153997.90460999997</v>
      </c>
      <c r="V171" s="6">
        <v>33950.095090000003</v>
      </c>
      <c r="W171" s="46"/>
      <c r="X171" s="46"/>
      <c r="Y171" s="3"/>
      <c r="Z171" s="4">
        <v>7.61</v>
      </c>
      <c r="AA171" s="4">
        <v>64.959999999999994</v>
      </c>
      <c r="AB171" s="4">
        <v>13.04</v>
      </c>
      <c r="AC171" s="6">
        <v>5001.7565963528559</v>
      </c>
      <c r="AD171" s="43">
        <v>156.41762180910555</v>
      </c>
    </row>
    <row r="172" spans="1:30" x14ac:dyDescent="0.2">
      <c r="A172" s="1">
        <v>41699</v>
      </c>
      <c r="B172" s="3"/>
      <c r="C172" s="3"/>
      <c r="D172" s="3"/>
      <c r="E172" s="37"/>
      <c r="F172" s="37"/>
      <c r="G172" s="37"/>
      <c r="H172" s="44">
        <v>7.9313000000000011</v>
      </c>
      <c r="I172" s="47">
        <v>826.7</v>
      </c>
      <c r="J172" s="6">
        <v>2323.5759174302193</v>
      </c>
      <c r="K172" s="12">
        <v>3.6567870365276318E-2</v>
      </c>
      <c r="L172" s="12">
        <v>3.3799999999999997E-2</v>
      </c>
      <c r="M172" s="9">
        <v>125.90211614907551</v>
      </c>
      <c r="N172" s="8">
        <v>502.24161815410929</v>
      </c>
      <c r="O172" s="4">
        <v>2.1377199693955626</v>
      </c>
      <c r="P172" s="4"/>
      <c r="Q172" s="3"/>
      <c r="R172" s="3"/>
      <c r="S172" s="3"/>
      <c r="T172" s="3"/>
      <c r="U172" s="6">
        <v>121161.16914999999</v>
      </c>
      <c r="V172" s="6">
        <v>25805.471520000003</v>
      </c>
      <c r="W172" s="46"/>
      <c r="X172" s="46"/>
      <c r="Y172" s="3"/>
      <c r="Z172" s="4">
        <v>7.75</v>
      </c>
      <c r="AA172" s="4">
        <v>67.5</v>
      </c>
      <c r="AB172" s="4">
        <v>13.33</v>
      </c>
      <c r="AC172" s="6">
        <v>4571.0041986407068</v>
      </c>
      <c r="AD172" s="43">
        <v>154.79198717070946</v>
      </c>
    </row>
    <row r="173" spans="1:30" x14ac:dyDescent="0.2">
      <c r="A173" s="1">
        <v>41730</v>
      </c>
      <c r="B173" s="3"/>
      <c r="C173" s="3"/>
      <c r="D173" s="3"/>
      <c r="E173" s="37"/>
      <c r="F173" s="37"/>
      <c r="G173" s="37"/>
      <c r="H173" s="44">
        <v>8.0013000000000005</v>
      </c>
      <c r="I173" s="47">
        <v>797.8</v>
      </c>
      <c r="J173" s="6">
        <v>2346.4469837076176</v>
      </c>
      <c r="K173" s="14">
        <v>3.7069946557196726E-2</v>
      </c>
      <c r="L173" s="14">
        <v>3.4200000000000001E-2</v>
      </c>
      <c r="M173" s="13">
        <v>135.23669798420138</v>
      </c>
      <c r="N173" s="8">
        <v>491.53749728056937</v>
      </c>
      <c r="O173" s="4">
        <v>2.0798586572438165</v>
      </c>
      <c r="P173" s="4"/>
      <c r="Q173" s="3"/>
      <c r="R173" s="3"/>
      <c r="S173" s="3"/>
      <c r="T173" s="3"/>
      <c r="U173" s="6">
        <v>118273.13383999999</v>
      </c>
      <c r="V173" s="6">
        <v>25545.602746000004</v>
      </c>
      <c r="W173" s="46"/>
      <c r="X173" s="46"/>
      <c r="Y173" s="3"/>
      <c r="Z173" s="4">
        <v>7.78</v>
      </c>
      <c r="AA173" s="4">
        <v>69.61</v>
      </c>
      <c r="AB173" s="4">
        <v>13.19</v>
      </c>
      <c r="AC173" s="6">
        <v>4011.4191173484951</v>
      </c>
      <c r="AD173" s="43">
        <v>147.30186392551184</v>
      </c>
    </row>
    <row r="174" spans="1:30" x14ac:dyDescent="0.2">
      <c r="A174" s="1">
        <v>41760</v>
      </c>
      <c r="B174" s="3"/>
      <c r="C174" s="3"/>
      <c r="D174" s="3"/>
      <c r="E174" s="37"/>
      <c r="F174" s="37"/>
      <c r="G174" s="37"/>
      <c r="H174" s="44">
        <v>8.0427</v>
      </c>
      <c r="I174" s="47">
        <v>900.7</v>
      </c>
      <c r="J174" s="6">
        <v>2432.6228996345353</v>
      </c>
      <c r="K174" s="12">
        <v>3.6933959623596746E-2</v>
      </c>
      <c r="L174" s="12">
        <v>3.4200000000000001E-2</v>
      </c>
      <c r="M174" s="9">
        <v>106.6744546292777</v>
      </c>
      <c r="N174" s="8">
        <v>467.91606367608438</v>
      </c>
      <c r="O174" s="4">
        <v>2.0790209790209788</v>
      </c>
      <c r="P174" s="4"/>
      <c r="Q174" s="3"/>
      <c r="R174" s="3"/>
      <c r="S174" s="3"/>
      <c r="T174" s="3"/>
      <c r="U174" s="6">
        <v>141100.29005000001</v>
      </c>
      <c r="V174" s="6">
        <v>31008.421792000001</v>
      </c>
      <c r="W174" s="46"/>
      <c r="X174" s="46"/>
      <c r="Y174" s="3"/>
      <c r="Z174" s="4">
        <v>7.84</v>
      </c>
      <c r="AA174" s="4">
        <v>70.790000000000006</v>
      </c>
      <c r="AB174" s="4">
        <v>13.16</v>
      </c>
      <c r="AC174" s="6">
        <v>3902.6854466580039</v>
      </c>
      <c r="AD174" s="43">
        <v>141.80105751563889</v>
      </c>
    </row>
    <row r="175" spans="1:30" x14ac:dyDescent="0.2">
      <c r="A175" s="1">
        <v>41791</v>
      </c>
      <c r="B175" s="3"/>
      <c r="C175" s="3"/>
      <c r="D175" s="3"/>
      <c r="E175" s="37"/>
      <c r="F175" s="37"/>
      <c r="G175" s="37"/>
      <c r="H175" s="44">
        <v>8.1255000000000006</v>
      </c>
      <c r="I175" s="47">
        <v>865.4</v>
      </c>
      <c r="J175" s="6">
        <v>2612.4064986215044</v>
      </c>
      <c r="K175" s="12">
        <v>3.6821813689342647E-2</v>
      </c>
      <c r="L175" s="12">
        <v>3.4200000000000001E-2</v>
      </c>
      <c r="M175" s="9">
        <v>81.327506346676316</v>
      </c>
      <c r="N175" s="8">
        <v>429.34433653940675</v>
      </c>
      <c r="O175" s="4">
        <v>2.4495999999999998</v>
      </c>
      <c r="P175" s="4"/>
      <c r="Q175" s="3"/>
      <c r="R175" s="3"/>
      <c r="S175" s="3"/>
      <c r="T175" s="3"/>
      <c r="U175" s="6">
        <v>114247.96496999997</v>
      </c>
      <c r="V175" s="6">
        <v>25546.676919999998</v>
      </c>
      <c r="W175" s="46"/>
      <c r="X175" s="46"/>
      <c r="Y175" s="3"/>
      <c r="Z175" s="4">
        <v>8.02</v>
      </c>
      <c r="AA175" s="4">
        <v>73.77</v>
      </c>
      <c r="AB175" s="4">
        <v>13.57</v>
      </c>
      <c r="AC175" s="6">
        <v>3626.2809269130667</v>
      </c>
      <c r="AD175" s="43">
        <v>136.05282365261229</v>
      </c>
    </row>
    <row r="176" spans="1:30" x14ac:dyDescent="0.2">
      <c r="A176" s="1">
        <v>41821</v>
      </c>
      <c r="B176" s="3"/>
      <c r="C176" s="3"/>
      <c r="D176" s="3"/>
      <c r="E176" s="37"/>
      <c r="F176" s="37"/>
      <c r="G176" s="37"/>
      <c r="H176" s="44">
        <v>8.1606000000000005</v>
      </c>
      <c r="I176" s="47">
        <v>886</v>
      </c>
      <c r="J176" s="6">
        <v>2794.5478881947847</v>
      </c>
      <c r="K176" s="12">
        <v>3.606434438241235E-2</v>
      </c>
      <c r="L176" s="12">
        <v>3.3700000000000001E-2</v>
      </c>
      <c r="M176" s="9">
        <v>74.558426091863268</v>
      </c>
      <c r="N176" s="8">
        <v>430.07805483515898</v>
      </c>
      <c r="O176" s="4">
        <v>2.8189964157706089</v>
      </c>
      <c r="P176" s="4"/>
      <c r="Q176" s="3"/>
      <c r="R176" s="3"/>
      <c r="S176" s="3"/>
      <c r="T176" s="3"/>
      <c r="U176" s="6">
        <v>126889.92883000002</v>
      </c>
      <c r="V176" s="6">
        <v>28547.591559999997</v>
      </c>
      <c r="W176" s="46"/>
      <c r="X176" s="46"/>
      <c r="Y176" s="3"/>
      <c r="Z176" s="4">
        <v>8.2100000000000009</v>
      </c>
      <c r="AA176" s="4">
        <v>74.45</v>
      </c>
      <c r="AB176" s="4">
        <v>14.41</v>
      </c>
      <c r="AC176" s="6">
        <v>3273.7253366966188</v>
      </c>
      <c r="AD176" s="43">
        <v>130.21200247764003</v>
      </c>
    </row>
    <row r="177" spans="1:30" x14ac:dyDescent="0.2">
      <c r="A177" s="1">
        <v>41852</v>
      </c>
      <c r="B177" s="3"/>
      <c r="C177" s="3"/>
      <c r="D177" s="3"/>
      <c r="E177" s="37"/>
      <c r="F177" s="37"/>
      <c r="G177" s="37"/>
      <c r="H177" s="44">
        <v>8.3163999999999998</v>
      </c>
      <c r="I177" s="47">
        <v>943.6</v>
      </c>
      <c r="J177" s="6">
        <v>2888.572242295968</v>
      </c>
      <c r="K177" s="12">
        <v>3.5199968913515373E-2</v>
      </c>
      <c r="L177" s="12">
        <v>3.3399999999999999E-2</v>
      </c>
      <c r="M177" s="9">
        <v>75.189074846466525</v>
      </c>
      <c r="N177" s="8">
        <v>415.58616313557826</v>
      </c>
      <c r="O177" s="4">
        <v>3.0390625</v>
      </c>
      <c r="P177" s="4"/>
      <c r="Q177" s="3"/>
      <c r="R177" s="3"/>
      <c r="S177" s="3"/>
      <c r="T177" s="3"/>
      <c r="U177" s="6">
        <v>157533</v>
      </c>
      <c r="V177" s="6">
        <v>34685</v>
      </c>
      <c r="W177" s="46"/>
      <c r="X177" s="46"/>
      <c r="Y177" s="3"/>
      <c r="Z177" s="4">
        <v>8.61</v>
      </c>
      <c r="AA177" s="4">
        <v>77.790000000000006</v>
      </c>
      <c r="AB177" s="4">
        <v>15.06</v>
      </c>
      <c r="AC177" s="6">
        <v>2764.5799784909968</v>
      </c>
      <c r="AD177" s="43">
        <v>120.63460683615529</v>
      </c>
    </row>
    <row r="178" spans="1:30" x14ac:dyDescent="0.2">
      <c r="A178" s="1">
        <v>41883</v>
      </c>
      <c r="B178" s="3"/>
      <c r="C178" s="3"/>
      <c r="D178" s="3"/>
      <c r="E178" s="37"/>
      <c r="F178" s="37"/>
      <c r="G178" s="37"/>
      <c r="H178" s="44">
        <v>8.4192772727272729</v>
      </c>
      <c r="I178" s="47">
        <v>968.3</v>
      </c>
      <c r="J178" s="6">
        <v>3007.4450755578987</v>
      </c>
      <c r="K178" s="12">
        <v>3.5087717363345136E-2</v>
      </c>
      <c r="L178" s="12">
        <v>3.32E-2</v>
      </c>
      <c r="M178" s="9">
        <v>88.901277256003752</v>
      </c>
      <c r="N178" s="8">
        <v>393.12090880355294</v>
      </c>
      <c r="O178" s="4">
        <v>3.3939720129171151</v>
      </c>
      <c r="P178" s="4"/>
      <c r="Q178" s="3"/>
      <c r="R178" s="3"/>
      <c r="S178" s="3"/>
      <c r="T178" s="3"/>
      <c r="U178" s="6">
        <v>147832</v>
      </c>
      <c r="V178" s="6">
        <v>33406</v>
      </c>
      <c r="W178" s="46"/>
      <c r="X178" s="46"/>
      <c r="Y178" s="3"/>
      <c r="Z178" s="4">
        <v>8.75</v>
      </c>
      <c r="AA178" s="4">
        <v>79.89</v>
      </c>
      <c r="AB178" s="4">
        <v>15.72</v>
      </c>
      <c r="AC178" s="6">
        <v>2682.2463550498946</v>
      </c>
      <c r="AD178" s="43">
        <v>110.84972023812918</v>
      </c>
    </row>
    <row r="179" spans="1:30" x14ac:dyDescent="0.2">
      <c r="A179" s="1">
        <v>41913</v>
      </c>
      <c r="B179" s="3"/>
      <c r="C179" s="3"/>
      <c r="D179" s="3"/>
      <c r="E179" s="37"/>
      <c r="F179" s="37"/>
      <c r="G179" s="37"/>
      <c r="H179" s="44">
        <v>8.4803136363636362</v>
      </c>
      <c r="I179" s="47">
        <v>1039</v>
      </c>
      <c r="J179" s="6">
        <v>3038.7910712926068</v>
      </c>
      <c r="K179" s="12">
        <v>3.4858387430260394E-2</v>
      </c>
      <c r="L179" s="12">
        <v>3.3000000000000002E-2</v>
      </c>
      <c r="M179" s="9">
        <v>97.469549096842812</v>
      </c>
      <c r="N179" s="8">
        <v>384.40890708968624</v>
      </c>
      <c r="O179" s="4">
        <v>3.3526927138331573</v>
      </c>
      <c r="P179" s="4"/>
      <c r="Q179" s="3"/>
      <c r="R179" s="3"/>
      <c r="S179" s="3"/>
      <c r="T179" s="3"/>
      <c r="U179" s="6">
        <v>165189</v>
      </c>
      <c r="V179" s="6">
        <v>37659</v>
      </c>
      <c r="W179" s="46"/>
      <c r="X179" s="46"/>
      <c r="Y179" s="3"/>
      <c r="Z179" s="4">
        <v>8.94</v>
      </c>
      <c r="AA179" s="4">
        <v>81.540000000000006</v>
      </c>
      <c r="AB179" s="4">
        <v>16.07</v>
      </c>
      <c r="AC179" s="6">
        <v>2473.22524282222</v>
      </c>
      <c r="AD179" s="43">
        <v>107.1092088208637</v>
      </c>
    </row>
    <row r="180" spans="1:30" x14ac:dyDescent="0.2">
      <c r="A180" s="1">
        <v>41944</v>
      </c>
      <c r="B180" s="3"/>
      <c r="C180" s="3"/>
      <c r="D180" s="3"/>
      <c r="E180" s="37"/>
      <c r="F180" s="37"/>
      <c r="G180" s="37"/>
      <c r="H180" s="44">
        <v>8.5140222222222217</v>
      </c>
      <c r="I180" s="47">
        <v>946.2</v>
      </c>
      <c r="J180" s="6">
        <v>2960.9086919067922</v>
      </c>
      <c r="K180" s="12">
        <v>3.4596653128493159E-2</v>
      </c>
      <c r="L180" s="12">
        <v>3.2800000000000003E-2</v>
      </c>
      <c r="M180" s="9">
        <v>103.6748342230116</v>
      </c>
      <c r="N180" s="8">
        <v>408.52876782086815</v>
      </c>
      <c r="O180" s="4">
        <v>3.2200198216055504</v>
      </c>
      <c r="P180" s="4"/>
      <c r="Q180" s="3"/>
      <c r="R180" s="3"/>
      <c r="S180" s="3"/>
      <c r="T180" s="3"/>
      <c r="U180" s="6">
        <v>141141.91721999997</v>
      </c>
      <c r="V180" s="6">
        <v>33781.624801999998</v>
      </c>
      <c r="W180" s="46"/>
      <c r="X180" s="46"/>
      <c r="Y180" s="3"/>
      <c r="Z180" s="4">
        <v>9.19</v>
      </c>
      <c r="AA180" s="4">
        <v>82.06</v>
      </c>
      <c r="AB180" s="4">
        <v>16.41</v>
      </c>
      <c r="AC180" s="6">
        <v>2460.8022236033744</v>
      </c>
      <c r="AD180" s="43">
        <v>102.64179084944502</v>
      </c>
    </row>
    <row r="181" spans="1:30" x14ac:dyDescent="0.2">
      <c r="A181" s="1">
        <v>41974</v>
      </c>
      <c r="B181" s="3"/>
      <c r="C181" s="3"/>
      <c r="D181" s="3"/>
      <c r="E181" s="37"/>
      <c r="F181" s="37"/>
      <c r="G181" s="37"/>
      <c r="H181" s="44">
        <v>8.5495052631578901</v>
      </c>
      <c r="I181" s="47">
        <v>1001.1</v>
      </c>
      <c r="J181" s="6">
        <v>2930.3359913956087</v>
      </c>
      <c r="K181" s="12">
        <v>3.4673659780710714E-2</v>
      </c>
      <c r="L181" s="12">
        <v>3.2800000000000003E-2</v>
      </c>
      <c r="M181" s="9">
        <v>112.55577933649994</v>
      </c>
      <c r="N181" s="8">
        <v>410.67392177697849</v>
      </c>
      <c r="O181" s="4">
        <v>3.1902874132804757</v>
      </c>
      <c r="P181" s="4"/>
      <c r="Q181" s="3"/>
      <c r="R181" s="3"/>
      <c r="S181" s="6"/>
      <c r="T181" s="6"/>
      <c r="U181" s="6">
        <v>117041.60827</v>
      </c>
      <c r="V181" s="6">
        <v>28119.22208</v>
      </c>
      <c r="W181" s="46"/>
      <c r="X181" s="46"/>
      <c r="Y181" s="3"/>
      <c r="Z181" s="4">
        <v>9.26</v>
      </c>
      <c r="AA181" s="4">
        <v>81.93</v>
      </c>
      <c r="AB181" s="4">
        <v>17.3</v>
      </c>
      <c r="AC181" s="6">
        <v>2249.6681682325525</v>
      </c>
      <c r="AD181" s="43">
        <v>98.482502819630952</v>
      </c>
    </row>
    <row r="182" spans="1:30" x14ac:dyDescent="0.2">
      <c r="A182" s="1">
        <v>42005</v>
      </c>
      <c r="B182" s="6"/>
      <c r="C182" s="6"/>
      <c r="D182" s="6"/>
      <c r="E182" s="37"/>
      <c r="F182" s="37"/>
      <c r="G182" s="37"/>
      <c r="H182" s="44">
        <v>8.6023809523809547</v>
      </c>
      <c r="I182" s="47">
        <v>973.8</v>
      </c>
      <c r="J182" s="6">
        <v>2674.1693085392953</v>
      </c>
      <c r="K182" s="14">
        <v>3.4700345203511673E-2</v>
      </c>
      <c r="L182" s="14">
        <v>3.2500000000000001E-2</v>
      </c>
      <c r="M182" s="13">
        <v>180.44690815143403</v>
      </c>
      <c r="N182" s="8">
        <v>460.37435408246171</v>
      </c>
      <c r="O182" s="4">
        <v>3.2115384615384617</v>
      </c>
      <c r="P182" s="4"/>
      <c r="Q182" s="3"/>
      <c r="R182" s="3"/>
      <c r="S182" s="3"/>
      <c r="T182" s="3"/>
      <c r="U182" s="6">
        <v>105762.99968999998</v>
      </c>
      <c r="V182" s="6">
        <v>24951.678354</v>
      </c>
      <c r="W182" s="6">
        <v>235082.53200000001</v>
      </c>
      <c r="X182" s="49">
        <v>158570.24100000001</v>
      </c>
      <c r="Y182" s="6">
        <v>206457.61600000001</v>
      </c>
      <c r="Z182" s="4">
        <v>9.4700000000000006</v>
      </c>
      <c r="AA182" s="4">
        <v>83.2</v>
      </c>
      <c r="AB182" s="4">
        <v>17.649999999999999</v>
      </c>
      <c r="AC182" s="6">
        <v>2354.4481139305244</v>
      </c>
      <c r="AD182" s="43">
        <v>92.391053123618349</v>
      </c>
    </row>
    <row r="183" spans="1:30" x14ac:dyDescent="0.2">
      <c r="A183" s="1">
        <v>42036</v>
      </c>
      <c r="B183" s="6"/>
      <c r="C183" s="6"/>
      <c r="D183" s="6"/>
      <c r="E183" s="37"/>
      <c r="F183" s="37"/>
      <c r="G183" s="37"/>
      <c r="H183" s="44">
        <v>8.6858555555555554</v>
      </c>
      <c r="I183" s="47">
        <v>746.7</v>
      </c>
      <c r="J183" s="6">
        <v>2495.4748322461264</v>
      </c>
      <c r="K183" s="14">
        <v>3.4926498722059128E-2</v>
      </c>
      <c r="L183" s="14">
        <v>3.2800000000000003E-2</v>
      </c>
      <c r="M183" s="13">
        <v>138.79341241166702</v>
      </c>
      <c r="N183" s="8">
        <v>493.62232978422514</v>
      </c>
      <c r="O183" s="4">
        <v>3.3401849948612541</v>
      </c>
      <c r="P183" s="4"/>
      <c r="Q183" s="3"/>
      <c r="R183" s="3"/>
      <c r="S183" s="3"/>
      <c r="T183" s="3"/>
      <c r="U183" s="6">
        <v>97254.95070999999</v>
      </c>
      <c r="V183" s="6">
        <v>25502.376438000003</v>
      </c>
      <c r="W183" s="6">
        <v>212889.59700000001</v>
      </c>
      <c r="X183" s="49">
        <v>153819.071</v>
      </c>
      <c r="Y183" s="6">
        <v>195052.98</v>
      </c>
      <c r="Z183" s="4">
        <v>9.66</v>
      </c>
      <c r="AA183" s="4">
        <v>83.55</v>
      </c>
      <c r="AB183" s="4">
        <v>17.61</v>
      </c>
      <c r="AC183" s="6">
        <v>3073.1403510989667</v>
      </c>
      <c r="AD183" s="43">
        <v>95.170966244909636</v>
      </c>
    </row>
    <row r="184" spans="1:30" x14ac:dyDescent="0.2">
      <c r="A184" s="1">
        <v>42064</v>
      </c>
      <c r="B184" s="6"/>
      <c r="C184" s="6"/>
      <c r="D184" s="6"/>
      <c r="E184" s="37"/>
      <c r="F184" s="37"/>
      <c r="G184" s="37"/>
      <c r="H184" s="44">
        <v>8.7789699999999993</v>
      </c>
      <c r="I184" s="47">
        <v>864</v>
      </c>
      <c r="J184" s="6">
        <v>2245.0021584110837</v>
      </c>
      <c r="K184" s="12">
        <v>3.5456709891450909E-2</v>
      </c>
      <c r="L184" s="12">
        <v>3.32E-2</v>
      </c>
      <c r="M184" s="9">
        <v>121.48855395470457</v>
      </c>
      <c r="N184" s="8">
        <v>495.19985717711484</v>
      </c>
      <c r="O184" s="4">
        <v>3.3978947368421055</v>
      </c>
      <c r="P184" s="4"/>
      <c r="Q184" s="3"/>
      <c r="R184" s="3"/>
      <c r="S184" s="3"/>
      <c r="T184" s="3"/>
      <c r="U184" s="6">
        <v>93294.188429999995</v>
      </c>
      <c r="V184" s="6">
        <v>27186.105989999996</v>
      </c>
      <c r="W184" s="6">
        <v>232912.64600000001</v>
      </c>
      <c r="X184" s="49">
        <v>146570.96899999998</v>
      </c>
      <c r="Y184" s="6">
        <v>205661.12400000001</v>
      </c>
      <c r="Z184" s="4">
        <v>9.9</v>
      </c>
      <c r="AA184" s="4">
        <v>85.48</v>
      </c>
      <c r="AB184" s="4">
        <v>18.04</v>
      </c>
      <c r="AC184" s="6">
        <v>3084.4766764888336</v>
      </c>
      <c r="AD184" s="43">
        <v>95.138715935865036</v>
      </c>
    </row>
    <row r="185" spans="1:30" x14ac:dyDescent="0.2">
      <c r="A185" s="1">
        <v>42095</v>
      </c>
      <c r="B185" s="6"/>
      <c r="C185" s="6"/>
      <c r="D185" s="6"/>
      <c r="E185" s="37"/>
      <c r="F185" s="37"/>
      <c r="G185" s="37"/>
      <c r="H185" s="44">
        <v>8.8657399999999988</v>
      </c>
      <c r="I185" s="47">
        <v>879.4</v>
      </c>
      <c r="J185" s="6">
        <v>2441.6031792520903</v>
      </c>
      <c r="K185" s="14">
        <v>3.6009629390957774E-2</v>
      </c>
      <c r="L185" s="14">
        <v>3.3599999999999998E-2</v>
      </c>
      <c r="M185" s="13">
        <v>138.74924885215975</v>
      </c>
      <c r="N185" s="8">
        <v>469.68316635084153</v>
      </c>
      <c r="O185" s="4">
        <v>3.327586206896552</v>
      </c>
      <c r="P185" s="4"/>
      <c r="Q185" s="3"/>
      <c r="R185" s="3"/>
      <c r="S185" s="3"/>
      <c r="T185" s="3"/>
      <c r="U185" s="6">
        <v>98568.960910000009</v>
      </c>
      <c r="V185" s="6">
        <v>28736.124555999995</v>
      </c>
      <c r="W185" s="6">
        <v>235411.11800000002</v>
      </c>
      <c r="X185" s="49">
        <v>137557.144</v>
      </c>
      <c r="Y185" s="6">
        <v>208907.318</v>
      </c>
      <c r="Z185" s="4">
        <v>10.3</v>
      </c>
      <c r="AA185" s="4">
        <v>88.42</v>
      </c>
      <c r="AB185" s="4">
        <v>18.12</v>
      </c>
      <c r="AC185" s="6">
        <v>2491.8803832322274</v>
      </c>
      <c r="AD185" s="43">
        <v>90.589311011107895</v>
      </c>
    </row>
    <row r="186" spans="1:30" x14ac:dyDescent="0.2">
      <c r="A186" s="1">
        <v>42125</v>
      </c>
      <c r="B186" s="6"/>
      <c r="C186" s="6"/>
      <c r="D186" s="6"/>
      <c r="E186" s="37"/>
      <c r="F186" s="37"/>
      <c r="G186" s="37"/>
      <c r="H186" s="44">
        <v>8.9486894736842117</v>
      </c>
      <c r="I186" s="47">
        <v>949.4</v>
      </c>
      <c r="J186" s="6">
        <v>2552.7157628508562</v>
      </c>
      <c r="K186" s="12">
        <v>3.6170422164100179E-2</v>
      </c>
      <c r="L186" s="12">
        <v>3.3700000000000001E-2</v>
      </c>
      <c r="M186" s="9">
        <v>143.06005699286484</v>
      </c>
      <c r="N186" s="8">
        <v>440.81492615871463</v>
      </c>
      <c r="O186" s="4">
        <v>3.308943089430894</v>
      </c>
      <c r="P186" s="4"/>
      <c r="Q186" s="3"/>
      <c r="R186" s="3"/>
      <c r="S186" s="3"/>
      <c r="T186" s="3"/>
      <c r="U186" s="6">
        <v>85993.134380000018</v>
      </c>
      <c r="V186" s="6">
        <v>23526.851818000003</v>
      </c>
      <c r="W186" s="6">
        <v>228720.69900000005</v>
      </c>
      <c r="X186" s="49">
        <v>137096.47799999997</v>
      </c>
      <c r="Y186" s="6">
        <v>201706.88200000001</v>
      </c>
      <c r="Z186" s="4">
        <v>10.5</v>
      </c>
      <c r="AA186" s="4">
        <v>87.88</v>
      </c>
      <c r="AB186" s="4">
        <v>18.170000000000002</v>
      </c>
      <c r="AC186" s="6">
        <v>2387.9213307167201</v>
      </c>
      <c r="AD186" s="43">
        <v>89.879951094168973</v>
      </c>
    </row>
    <row r="187" spans="1:30" x14ac:dyDescent="0.2">
      <c r="A187" s="1">
        <v>42156</v>
      </c>
      <c r="B187" s="6"/>
      <c r="C187" s="6"/>
      <c r="D187" s="6"/>
      <c r="E187" s="37"/>
      <c r="F187" s="37"/>
      <c r="G187" s="37"/>
      <c r="H187" s="44">
        <v>9.0416409090909085</v>
      </c>
      <c r="I187" s="47">
        <v>986.1</v>
      </c>
      <c r="J187" s="6">
        <v>2716.3367392307368</v>
      </c>
      <c r="K187" s="12">
        <v>3.6145536493430219E-2</v>
      </c>
      <c r="L187" s="12">
        <v>3.3599999999999998E-2</v>
      </c>
      <c r="M187" s="9">
        <v>116.59890644591579</v>
      </c>
      <c r="N187" s="8">
        <v>422.8183919168759</v>
      </c>
      <c r="O187" s="4">
        <v>3.465217391304348</v>
      </c>
      <c r="P187" s="4"/>
      <c r="Q187" s="3"/>
      <c r="R187" s="3"/>
      <c r="S187" s="3"/>
      <c r="T187" s="3"/>
      <c r="U187" s="6">
        <v>100326.06528999998</v>
      </c>
      <c r="V187" s="6">
        <v>26689.337152000004</v>
      </c>
      <c r="W187" s="6">
        <v>240417.041</v>
      </c>
      <c r="X187" s="49">
        <v>139451.807</v>
      </c>
      <c r="Y187" s="6">
        <v>209114.94699999999</v>
      </c>
      <c r="Z187" s="4">
        <v>10.62</v>
      </c>
      <c r="AA187" s="4">
        <v>88.7</v>
      </c>
      <c r="AB187" s="4">
        <v>18.34</v>
      </c>
      <c r="AC187" s="6">
        <v>2318.0782818568723</v>
      </c>
      <c r="AD187" s="43">
        <v>87.686881582278147</v>
      </c>
    </row>
    <row r="188" spans="1:30" x14ac:dyDescent="0.2">
      <c r="A188" s="1">
        <v>42186</v>
      </c>
      <c r="B188" s="6"/>
      <c r="C188" s="6"/>
      <c r="D188" s="6"/>
      <c r="E188" s="37"/>
      <c r="F188" s="37"/>
      <c r="G188" s="37"/>
      <c r="H188" s="44">
        <v>9.142495454545454</v>
      </c>
      <c r="I188" s="47">
        <v>1049.8</v>
      </c>
      <c r="J188" s="6">
        <v>2800.9136199358668</v>
      </c>
      <c r="K188" s="12">
        <v>3.6102474588242457E-2</v>
      </c>
      <c r="L188" s="12">
        <v>3.3500000000000002E-2</v>
      </c>
      <c r="M188" s="9">
        <v>116.41025085175535</v>
      </c>
      <c r="N188" s="8">
        <v>403.57654313302533</v>
      </c>
      <c r="O188" s="4">
        <v>3.4372197309417039</v>
      </c>
      <c r="P188" s="4"/>
      <c r="Q188" s="3"/>
      <c r="R188" s="3"/>
      <c r="S188" s="3"/>
      <c r="T188" s="3"/>
      <c r="U188" s="6">
        <v>72463.969499999992</v>
      </c>
      <c r="V188" s="6">
        <v>20364.138180000002</v>
      </c>
      <c r="W188" s="6">
        <v>252715.93999999997</v>
      </c>
      <c r="X188" s="49">
        <v>153818.405</v>
      </c>
      <c r="Y188" s="6">
        <v>214719.894</v>
      </c>
      <c r="Z188" s="4">
        <v>10.87</v>
      </c>
      <c r="AA188" s="4">
        <v>88.82</v>
      </c>
      <c r="AB188" s="4">
        <v>18.850000000000001</v>
      </c>
      <c r="AC188" s="6">
        <v>1951</v>
      </c>
      <c r="AD188" s="43">
        <v>82.202326248459144</v>
      </c>
    </row>
    <row r="189" spans="1:30" x14ac:dyDescent="0.2">
      <c r="A189" s="1">
        <v>42217</v>
      </c>
      <c r="B189" s="6"/>
      <c r="C189" s="6"/>
      <c r="D189" s="6"/>
      <c r="E189" s="37"/>
      <c r="F189" s="37"/>
      <c r="G189" s="37"/>
      <c r="H189" s="44">
        <v>9.2432649999999974</v>
      </c>
      <c r="I189" s="47">
        <v>1093.0999999999999</v>
      </c>
      <c r="J189" s="6">
        <v>2892.1543445539414</v>
      </c>
      <c r="K189" s="12">
        <v>3.5824422408923785E-2</v>
      </c>
      <c r="L189" s="12">
        <v>3.32E-2</v>
      </c>
      <c r="M189" s="9">
        <v>135.87489980132608</v>
      </c>
      <c r="N189" s="8">
        <v>397.42373703021582</v>
      </c>
      <c r="O189" s="4">
        <v>3.1711409395973154</v>
      </c>
      <c r="P189" s="4"/>
      <c r="Q189" s="3"/>
      <c r="R189" s="3"/>
      <c r="S189" s="3"/>
      <c r="T189" s="3"/>
      <c r="U189" s="6">
        <v>90545.782829999996</v>
      </c>
      <c r="V189" s="6">
        <v>26811.775919999996</v>
      </c>
      <c r="W189" s="6">
        <v>253570.06900000002</v>
      </c>
      <c r="X189" s="49">
        <v>159852.04999999996</v>
      </c>
      <c r="Y189" s="6">
        <v>219280.29200000002</v>
      </c>
      <c r="Z189" s="4">
        <v>10.81</v>
      </c>
      <c r="AA189" s="4">
        <v>88.41</v>
      </c>
      <c r="AB189" s="4">
        <v>18.97</v>
      </c>
      <c r="AC189" s="6">
        <v>1723</v>
      </c>
      <c r="AD189" s="43">
        <v>79.949611644035997</v>
      </c>
    </row>
    <row r="190" spans="1:30" x14ac:dyDescent="0.2">
      <c r="A190" s="1">
        <v>42248</v>
      </c>
      <c r="B190" s="6"/>
      <c r="C190" s="6"/>
      <c r="D190" s="6"/>
      <c r="E190" s="37"/>
      <c r="F190" s="37"/>
      <c r="G190" s="37"/>
      <c r="H190" s="44">
        <v>9.3652363636363631</v>
      </c>
      <c r="I190" s="47">
        <v>1148.9000000000001</v>
      </c>
      <c r="J190" s="6">
        <v>3156.1425597112034</v>
      </c>
      <c r="K190" s="12">
        <v>3.5116730049252871E-2</v>
      </c>
      <c r="L190" s="12">
        <v>3.3399999999999999E-2</v>
      </c>
      <c r="M190" s="9">
        <v>111.319980327896</v>
      </c>
      <c r="N190" s="8">
        <v>386.37359859486196</v>
      </c>
      <c r="O190" s="4">
        <v>2.9321663019693656</v>
      </c>
      <c r="P190" s="4"/>
      <c r="Q190" s="3"/>
      <c r="R190" s="3"/>
      <c r="S190" s="3"/>
      <c r="T190" s="3"/>
      <c r="U190" s="6">
        <v>87452.83365000003</v>
      </c>
      <c r="V190" s="6">
        <v>25961.910169999992</v>
      </c>
      <c r="W190" s="6">
        <v>270516.74800000002</v>
      </c>
      <c r="X190" s="49">
        <v>169394.68099999998</v>
      </c>
      <c r="Y190" s="6">
        <v>221513.11499999999</v>
      </c>
      <c r="Z190" s="4">
        <v>10.76</v>
      </c>
      <c r="AA190" s="4">
        <v>88.36</v>
      </c>
      <c r="AB190" s="4">
        <v>19.03</v>
      </c>
      <c r="AC190" s="6">
        <v>2286.5</v>
      </c>
      <c r="AD190" s="43">
        <v>83.200134518210021</v>
      </c>
    </row>
    <row r="191" spans="1:30" x14ac:dyDescent="0.2">
      <c r="A191" s="1">
        <v>42278</v>
      </c>
      <c r="B191" s="6"/>
      <c r="C191" s="6"/>
      <c r="D191" s="6"/>
      <c r="E191" s="37"/>
      <c r="F191" s="37"/>
      <c r="G191" s="37"/>
      <c r="H191" s="44">
        <v>9.4895999999999994</v>
      </c>
      <c r="I191" s="47">
        <v>1193</v>
      </c>
      <c r="J191" s="6">
        <v>3156.6028478015601</v>
      </c>
      <c r="K191" s="12">
        <v>3.5040436138808161E-2</v>
      </c>
      <c r="L191" s="12">
        <v>3.3399999999999999E-2</v>
      </c>
      <c r="M191" s="9">
        <v>103.33022573468378</v>
      </c>
      <c r="N191" s="8">
        <v>380.361743199221</v>
      </c>
      <c r="O191" s="4">
        <v>2.5018656716417906</v>
      </c>
      <c r="P191" s="4"/>
      <c r="Q191" s="3"/>
      <c r="R191" s="3"/>
      <c r="S191" s="3"/>
      <c r="T191" s="3"/>
      <c r="U191" s="6">
        <v>121858.06802000002</v>
      </c>
      <c r="V191" s="6">
        <v>40177.780420000003</v>
      </c>
      <c r="W191" s="6">
        <v>275230.90899999999</v>
      </c>
      <c r="X191" s="49">
        <v>178325.27599999998</v>
      </c>
      <c r="Y191" s="6">
        <v>227389.84299999999</v>
      </c>
      <c r="Z191" s="4">
        <v>10.84</v>
      </c>
      <c r="AA191" s="4">
        <v>91.33</v>
      </c>
      <c r="AB191" s="4">
        <v>18.95</v>
      </c>
      <c r="AC191" s="6">
        <v>2758.7618994913764</v>
      </c>
      <c r="AD191" s="43">
        <v>88.020108299878004</v>
      </c>
    </row>
    <row r="192" spans="1:30" x14ac:dyDescent="0.2">
      <c r="A192" s="1">
        <v>42309</v>
      </c>
      <c r="B192" s="6"/>
      <c r="C192" s="6"/>
      <c r="D192" s="6"/>
      <c r="E192" s="37"/>
      <c r="F192" s="37"/>
      <c r="G192" s="37"/>
      <c r="H192" s="44">
        <v>9.6272263157894731</v>
      </c>
      <c r="I192" s="47">
        <v>1111.5</v>
      </c>
      <c r="J192" s="6">
        <v>3083.3495542759647</v>
      </c>
      <c r="K192" s="12">
        <v>3.4952971892421615E-2</v>
      </c>
      <c r="L192" s="12">
        <v>3.2899999999999999E-2</v>
      </c>
      <c r="M192" s="9">
        <v>132.6597026328038</v>
      </c>
      <c r="N192" s="8">
        <v>392.84661170296852</v>
      </c>
      <c r="O192" s="4">
        <v>2.0918614020950845</v>
      </c>
      <c r="P192" s="4"/>
      <c r="Q192" s="3"/>
      <c r="R192" s="3"/>
      <c r="S192" s="3"/>
      <c r="T192" s="3"/>
      <c r="U192" s="6">
        <v>78103.684000000008</v>
      </c>
      <c r="V192" s="6">
        <v>29945.277521999993</v>
      </c>
      <c r="W192" s="6">
        <v>256075.33499999999</v>
      </c>
      <c r="X192" s="49">
        <v>187584.80899999998</v>
      </c>
      <c r="Y192" s="6">
        <v>216464.96599999999</v>
      </c>
      <c r="Z192" s="4">
        <v>10.95</v>
      </c>
      <c r="AA192" s="4">
        <v>91.35</v>
      </c>
      <c r="AB192" s="4">
        <v>19.14</v>
      </c>
      <c r="AC192" s="6">
        <v>2300.436787562654</v>
      </c>
      <c r="AD192" s="43">
        <v>80.522904708255211</v>
      </c>
    </row>
    <row r="193" spans="1:30" x14ac:dyDescent="0.2">
      <c r="A193" s="1">
        <v>42339</v>
      </c>
      <c r="B193" s="6"/>
      <c r="C193" s="6"/>
      <c r="D193" s="6"/>
      <c r="E193" s="37"/>
      <c r="F193" s="50">
        <v>100</v>
      </c>
      <c r="G193" s="50">
        <v>100</v>
      </c>
      <c r="H193" s="44">
        <v>11.4278</v>
      </c>
      <c r="I193" s="47">
        <v>1065.2</v>
      </c>
      <c r="J193" s="6">
        <v>2839.9879488583565</v>
      </c>
      <c r="K193" s="12">
        <v>3.4620986065184163E-2</v>
      </c>
      <c r="L193" s="12">
        <v>3.2599999999999997E-2</v>
      </c>
      <c r="M193" s="9">
        <v>165.03010134625822</v>
      </c>
      <c r="N193" s="8">
        <v>424.50252333467591</v>
      </c>
      <c r="O193" s="4">
        <v>1.5400717703349285</v>
      </c>
      <c r="P193" s="4"/>
      <c r="Q193" s="3"/>
      <c r="R193" s="3"/>
      <c r="S193" s="3"/>
      <c r="T193" s="3"/>
      <c r="U193" s="6">
        <v>92514.874609999999</v>
      </c>
      <c r="V193" s="6">
        <v>32541.607869999996</v>
      </c>
      <c r="W193" s="6">
        <v>252810.28400000001</v>
      </c>
      <c r="X193" s="49">
        <v>203676.75438960097</v>
      </c>
      <c r="Y193" s="6">
        <v>224449.459</v>
      </c>
      <c r="Z193" s="4">
        <v>11.32</v>
      </c>
      <c r="AA193" s="4">
        <v>92.41</v>
      </c>
      <c r="AB193" s="4">
        <v>19.75</v>
      </c>
      <c r="AC193" s="6">
        <v>2281.9966243095701</v>
      </c>
      <c r="AD193" s="43">
        <v>80.989821014788873</v>
      </c>
    </row>
    <row r="194" spans="1:30" x14ac:dyDescent="0.2">
      <c r="A194" s="1">
        <v>42370</v>
      </c>
      <c r="B194" s="6"/>
      <c r="C194" s="6"/>
      <c r="D194" s="6"/>
      <c r="E194" s="37"/>
      <c r="F194" s="50">
        <v>108.78717907264219</v>
      </c>
      <c r="G194" s="50">
        <v>104.79012136397256</v>
      </c>
      <c r="H194" s="44">
        <v>13.6548</v>
      </c>
      <c r="I194" s="47">
        <v>905.8</v>
      </c>
      <c r="J194" s="6">
        <v>2562.1782380034892</v>
      </c>
      <c r="K194" s="14">
        <v>3.4439209161645119E-2</v>
      </c>
      <c r="L194" s="14">
        <v>3.2411279543714977E-2</v>
      </c>
      <c r="M194" s="13">
        <v>166.78511361697673</v>
      </c>
      <c r="N194" s="8">
        <v>481.22649196367684</v>
      </c>
      <c r="O194" s="4">
        <v>1.3798294029101856</v>
      </c>
      <c r="P194" s="6">
        <v>5564</v>
      </c>
      <c r="Q194" s="3"/>
      <c r="R194" s="3"/>
      <c r="S194" s="3"/>
      <c r="T194" s="3"/>
      <c r="U194" s="6">
        <v>64928.296709999995</v>
      </c>
      <c r="V194" s="6">
        <v>24653.990109999999</v>
      </c>
      <c r="W194" s="6">
        <v>236892.20699999999</v>
      </c>
      <c r="X194" s="49">
        <v>177545.50200000001</v>
      </c>
      <c r="Y194" s="6">
        <v>213902.391</v>
      </c>
      <c r="Z194" s="4">
        <v>12.25</v>
      </c>
      <c r="AA194" s="4">
        <v>93.88</v>
      </c>
      <c r="AB194" s="4">
        <v>21.13</v>
      </c>
      <c r="AC194" s="6">
        <v>2198.9910780775795</v>
      </c>
      <c r="AD194" s="43">
        <v>79.374974504724236</v>
      </c>
    </row>
    <row r="195" spans="1:30" x14ac:dyDescent="0.2">
      <c r="A195" s="1">
        <v>42401</v>
      </c>
      <c r="B195" s="6"/>
      <c r="C195" s="6"/>
      <c r="D195" s="6"/>
      <c r="E195" s="37"/>
      <c r="F195" s="50">
        <v>114.17088428630503</v>
      </c>
      <c r="G195" s="50">
        <v>106.2111488961843</v>
      </c>
      <c r="H195" s="44">
        <v>14.81455789473684</v>
      </c>
      <c r="I195" s="47">
        <v>777.8</v>
      </c>
      <c r="J195" s="6">
        <v>2346.651244166243</v>
      </c>
      <c r="K195" s="14">
        <v>3.5361528470512125E-2</v>
      </c>
      <c r="L195" s="14">
        <v>3.284610063424729E-2</v>
      </c>
      <c r="M195" s="13">
        <v>204.83898338823721</v>
      </c>
      <c r="N195" s="8">
        <v>521.78183247782215</v>
      </c>
      <c r="O195" s="4">
        <v>1.2454505104305371</v>
      </c>
      <c r="P195" s="6">
        <v>5231</v>
      </c>
      <c r="Q195" s="3"/>
      <c r="R195" s="3"/>
      <c r="S195" s="3"/>
      <c r="T195" s="3"/>
      <c r="U195" s="6">
        <v>56968.773840000009</v>
      </c>
      <c r="V195" s="6">
        <v>24548.303200000002</v>
      </c>
      <c r="W195" s="6">
        <v>215933.76300000001</v>
      </c>
      <c r="X195" s="49">
        <v>167236.11300000001</v>
      </c>
      <c r="Y195" s="6">
        <v>214925.49400000001</v>
      </c>
      <c r="Z195" s="4">
        <v>12.96</v>
      </c>
      <c r="AA195" s="4">
        <v>93.9</v>
      </c>
      <c r="AB195" s="4">
        <v>21.54</v>
      </c>
      <c r="AC195" s="6">
        <v>1920.7150072690947</v>
      </c>
      <c r="AD195" s="43">
        <v>78.837762986629627</v>
      </c>
    </row>
    <row r="196" spans="1:30" x14ac:dyDescent="0.2">
      <c r="A196" s="1">
        <v>42430</v>
      </c>
      <c r="B196" s="6"/>
      <c r="C196" s="6"/>
      <c r="D196" s="6"/>
      <c r="E196" s="37"/>
      <c r="F196" s="50">
        <v>117.00064795567658</v>
      </c>
      <c r="G196" s="50">
        <v>107.88250124292678</v>
      </c>
      <c r="H196" s="44">
        <v>14.961490476190477</v>
      </c>
      <c r="I196" s="47">
        <v>813.4</v>
      </c>
      <c r="J196" s="6">
        <v>2280.0356934677729</v>
      </c>
      <c r="K196" s="12">
        <v>3.6325546003648235E-2</v>
      </c>
      <c r="L196" s="12">
        <v>3.3509979591772245E-2</v>
      </c>
      <c r="M196" s="9">
        <v>127.7730757275626</v>
      </c>
      <c r="N196" s="8">
        <v>541.30190902153208</v>
      </c>
      <c r="O196" s="4">
        <v>1.3196347031963471</v>
      </c>
      <c r="P196" s="6">
        <v>5190</v>
      </c>
      <c r="Q196" s="3"/>
      <c r="R196" s="3"/>
      <c r="S196" s="3"/>
      <c r="T196" s="3"/>
      <c r="U196" s="6">
        <v>68850.858890000003</v>
      </c>
      <c r="V196" s="6">
        <v>27648.438529999996</v>
      </c>
      <c r="W196" s="6">
        <v>239513.28800000003</v>
      </c>
      <c r="X196" s="49">
        <v>153719.77000000002</v>
      </c>
      <c r="Y196" s="6">
        <v>216826.86800000002</v>
      </c>
      <c r="Z196" s="4">
        <v>13.27</v>
      </c>
      <c r="AA196" s="4">
        <v>97.57</v>
      </c>
      <c r="AB196" s="4">
        <v>22.47</v>
      </c>
      <c r="AC196" s="6">
        <v>1972.4847996481089</v>
      </c>
      <c r="AD196" s="43">
        <v>76.669053290053725</v>
      </c>
    </row>
    <row r="197" spans="1:30" x14ac:dyDescent="0.2">
      <c r="A197" s="1">
        <v>42461</v>
      </c>
      <c r="B197" s="6"/>
      <c r="C197" s="6"/>
      <c r="D197" s="6"/>
      <c r="E197" s="37"/>
      <c r="F197" s="50">
        <v>118.81257592587166</v>
      </c>
      <c r="G197" s="50">
        <v>113.2515528810401</v>
      </c>
      <c r="H197" s="44">
        <v>14.409538095238098</v>
      </c>
      <c r="I197" s="47">
        <v>696.7</v>
      </c>
      <c r="J197" s="6">
        <v>2038</v>
      </c>
      <c r="K197" s="14">
        <v>3.7684372232940209E-2</v>
      </c>
      <c r="L197" s="14">
        <v>3.3976142851778933E-2</v>
      </c>
      <c r="M197" s="13">
        <v>185.24321893720673</v>
      </c>
      <c r="N197" s="8">
        <v>555.20696743466578</v>
      </c>
      <c r="O197" s="4">
        <v>1.3430979133226324</v>
      </c>
      <c r="P197" s="6">
        <v>4478</v>
      </c>
      <c r="Q197" s="3"/>
      <c r="R197" s="3"/>
      <c r="S197" s="3"/>
      <c r="T197" s="3"/>
      <c r="U197" s="6">
        <v>78503.307609999989</v>
      </c>
      <c r="V197" s="6">
        <v>30292.213309999999</v>
      </c>
      <c r="W197" s="6">
        <v>198531.125</v>
      </c>
      <c r="X197" s="49">
        <v>129122.734</v>
      </c>
      <c r="Y197" s="6">
        <v>195606.986</v>
      </c>
      <c r="Z197" s="4">
        <v>13.56</v>
      </c>
      <c r="AA197" s="4">
        <v>99.28</v>
      </c>
      <c r="AB197" s="4">
        <v>22.64</v>
      </c>
      <c r="AC197" s="6">
        <v>2084.5</v>
      </c>
      <c r="AD197" s="43">
        <v>77.144105215297273</v>
      </c>
    </row>
    <row r="198" spans="1:30" x14ac:dyDescent="0.2">
      <c r="A198" s="1">
        <v>42491</v>
      </c>
      <c r="B198" s="6"/>
      <c r="C198" s="6"/>
      <c r="D198" s="6"/>
      <c r="E198" s="37"/>
      <c r="F198" s="50">
        <v>123.09935363533172</v>
      </c>
      <c r="G198" s="50">
        <v>123.67696431298945</v>
      </c>
      <c r="H198" s="3">
        <v>14.137700000000001</v>
      </c>
      <c r="I198" s="51">
        <v>740.7</v>
      </c>
      <c r="J198" s="6">
        <v>2126</v>
      </c>
      <c r="K198" s="12">
        <v>3.7684218156282374E-2</v>
      </c>
      <c r="L198" s="12">
        <v>3.4253887751623864E-2</v>
      </c>
      <c r="M198" s="9">
        <v>146.44694858985847</v>
      </c>
      <c r="N198" s="8">
        <v>571.83551065239158</v>
      </c>
      <c r="O198" s="4">
        <v>1.4456204379562043</v>
      </c>
      <c r="P198" s="6">
        <v>4293</v>
      </c>
      <c r="Q198" s="3"/>
      <c r="R198" s="3"/>
      <c r="S198" s="3"/>
      <c r="T198" s="3"/>
      <c r="U198" s="6">
        <v>71143.016990000004</v>
      </c>
      <c r="V198" s="6">
        <v>26351.765684000002</v>
      </c>
      <c r="W198" s="6">
        <v>212313.94099999999</v>
      </c>
      <c r="X198" s="49">
        <v>125247.45800000001</v>
      </c>
      <c r="Y198" s="6">
        <v>195901.28200000001</v>
      </c>
      <c r="Z198" s="4">
        <v>14.65</v>
      </c>
      <c r="AA198" s="4">
        <v>111.48</v>
      </c>
      <c r="AB198" s="4">
        <v>23.31</v>
      </c>
      <c r="AC198" s="6">
        <v>2214</v>
      </c>
      <c r="AD198" s="43">
        <v>72.703205370766142</v>
      </c>
    </row>
    <row r="199" spans="1:30" x14ac:dyDescent="0.2">
      <c r="A199" s="1">
        <v>42522</v>
      </c>
      <c r="B199" s="6"/>
      <c r="C199" s="6"/>
      <c r="D199" s="6"/>
      <c r="E199" s="37"/>
      <c r="F199" s="50">
        <v>126.68192195378121</v>
      </c>
      <c r="G199" s="50">
        <v>127.5281266942454</v>
      </c>
      <c r="H199" s="3">
        <v>14.1408</v>
      </c>
      <c r="I199" s="51">
        <v>775.2</v>
      </c>
      <c r="J199" s="6">
        <v>2305</v>
      </c>
      <c r="K199" s="12">
        <v>3.7121034487132817E-2</v>
      </c>
      <c r="L199" s="12">
        <v>3.4090315381437454E-2</v>
      </c>
      <c r="M199" s="9">
        <v>133.05195241135152</v>
      </c>
      <c r="N199" s="8">
        <v>523.53221753322396</v>
      </c>
      <c r="O199" s="4">
        <v>1.444950911640954</v>
      </c>
      <c r="P199" s="6">
        <v>4126</v>
      </c>
      <c r="Q199" s="3"/>
      <c r="R199" s="3"/>
      <c r="S199" s="3"/>
      <c r="T199" s="3"/>
      <c r="U199" s="6">
        <v>49349.034050000002</v>
      </c>
      <c r="V199" s="6">
        <v>20158.980922000002</v>
      </c>
      <c r="W199" s="6">
        <v>219843.39100000003</v>
      </c>
      <c r="X199" s="49">
        <v>122219.10799999999</v>
      </c>
      <c r="Y199" s="6">
        <v>202968.70599999998</v>
      </c>
      <c r="Z199" s="4">
        <v>15.02</v>
      </c>
      <c r="AA199" s="4">
        <v>119.32</v>
      </c>
      <c r="AB199" s="4">
        <v>23.46</v>
      </c>
      <c r="AC199" s="6">
        <v>2161.5</v>
      </c>
      <c r="AD199" s="43">
        <v>73.906845589024499</v>
      </c>
    </row>
    <row r="200" spans="1:30" x14ac:dyDescent="0.2">
      <c r="A200" s="1">
        <v>42552</v>
      </c>
      <c r="B200" s="6"/>
      <c r="C200" s="6"/>
      <c r="D200" s="6"/>
      <c r="E200" s="37"/>
      <c r="F200" s="50">
        <v>130.20835210773532</v>
      </c>
      <c r="G200" s="50">
        <v>129.22866198630857</v>
      </c>
      <c r="H200" s="3">
        <v>14.9094</v>
      </c>
      <c r="I200" s="51">
        <v>840.9</v>
      </c>
      <c r="J200" s="6">
        <v>2480</v>
      </c>
      <c r="K200" s="12">
        <v>3.6601986570834598E-2</v>
      </c>
      <c r="L200" s="12">
        <v>3.3561964214253399E-2</v>
      </c>
      <c r="M200" s="9">
        <v>158.79315917739763</v>
      </c>
      <c r="N200" s="8">
        <v>520.97183244599</v>
      </c>
      <c r="O200" s="4">
        <v>1.558900037160907</v>
      </c>
      <c r="P200" s="6">
        <v>4177</v>
      </c>
      <c r="Q200" s="3"/>
      <c r="R200" s="3"/>
      <c r="S200" s="3"/>
      <c r="T200" s="3"/>
      <c r="U200" s="6">
        <v>62340.384770000004</v>
      </c>
      <c r="V200" s="6">
        <v>26888.964690000001</v>
      </c>
      <c r="W200" s="6">
        <v>246150.5950817687</v>
      </c>
      <c r="X200" s="49">
        <v>140904.71042406678</v>
      </c>
      <c r="Y200" s="6">
        <v>196496.01149448371</v>
      </c>
      <c r="Z200" s="4">
        <v>15.38</v>
      </c>
      <c r="AA200" s="4">
        <v>123.4</v>
      </c>
      <c r="AB200" s="4">
        <v>23.8</v>
      </c>
      <c r="AC200" s="6">
        <v>2070.5</v>
      </c>
      <c r="AD200" s="43">
        <v>76.015437781568863</v>
      </c>
    </row>
    <row r="201" spans="1:30" x14ac:dyDescent="0.2">
      <c r="A201" s="1">
        <v>42583</v>
      </c>
      <c r="B201" s="6"/>
      <c r="C201" s="6"/>
      <c r="D201" s="6"/>
      <c r="E201" s="37"/>
      <c r="F201" s="50">
        <v>130.72259035745154</v>
      </c>
      <c r="G201" s="50">
        <v>132.98791814555256</v>
      </c>
      <c r="H201" s="3">
        <v>14.8498</v>
      </c>
      <c r="I201" s="51">
        <v>936.4</v>
      </c>
      <c r="J201" s="6">
        <v>2811.4000590193968</v>
      </c>
      <c r="K201" s="12">
        <v>3.5281359344827096E-2</v>
      </c>
      <c r="L201" s="12">
        <v>3.3458246988148484E-2</v>
      </c>
      <c r="M201" s="9">
        <v>128.171534154141</v>
      </c>
      <c r="N201" s="8">
        <v>471.94964227020256</v>
      </c>
      <c r="O201" s="4">
        <v>1.795119899032394</v>
      </c>
      <c r="P201" s="6">
        <v>4567</v>
      </c>
      <c r="Q201" s="3"/>
      <c r="R201" s="3"/>
      <c r="S201" s="3"/>
      <c r="T201" s="3"/>
      <c r="U201" s="6">
        <v>68095.726259999996</v>
      </c>
      <c r="V201" s="6">
        <v>27060.502911999996</v>
      </c>
      <c r="W201" s="6">
        <v>241645.89698106653</v>
      </c>
      <c r="X201" s="49">
        <v>144677.78773219793</v>
      </c>
      <c r="Y201" s="6">
        <v>204928.74035882685</v>
      </c>
      <c r="Z201" s="4">
        <v>15.86</v>
      </c>
      <c r="AA201" s="4">
        <v>129.12</v>
      </c>
      <c r="AB201" s="4">
        <v>24.19</v>
      </c>
      <c r="AC201" s="6">
        <v>2480</v>
      </c>
      <c r="AD201" s="43">
        <v>81.81047883090352</v>
      </c>
    </row>
    <row r="202" spans="1:30" x14ac:dyDescent="0.2">
      <c r="A202" s="1">
        <v>42614</v>
      </c>
      <c r="B202" s="6"/>
      <c r="C202" s="6"/>
      <c r="D202" s="6"/>
      <c r="E202" s="37"/>
      <c r="F202" s="50">
        <v>131.28055342356458</v>
      </c>
      <c r="G202" s="50">
        <v>134.13997155768524</v>
      </c>
      <c r="H202" s="3">
        <v>15.1007</v>
      </c>
      <c r="I202" s="3">
        <v>976.5</v>
      </c>
      <c r="J202" s="6">
        <v>3010.8512789004185</v>
      </c>
      <c r="K202" s="12">
        <v>3.5100454603702147E-2</v>
      </c>
      <c r="L202" s="12">
        <v>3.3618427328873872E-2</v>
      </c>
      <c r="M202" s="9">
        <v>120.17123379445268</v>
      </c>
      <c r="N202" s="8">
        <v>421.17854937820255</v>
      </c>
      <c r="O202" s="4">
        <v>1.8472573839662447</v>
      </c>
      <c r="P202" s="6">
        <v>4737</v>
      </c>
      <c r="Q202" s="3"/>
      <c r="R202" s="3"/>
      <c r="S202" s="3"/>
      <c r="T202" s="3"/>
      <c r="U202" s="6">
        <v>82551.010770000008</v>
      </c>
      <c r="V202" s="6">
        <v>28814.980179999999</v>
      </c>
      <c r="W202" s="6">
        <v>234317.02106764994</v>
      </c>
      <c r="X202" s="49">
        <v>160992.62674324747</v>
      </c>
      <c r="Y202" s="6">
        <v>184415.83688410127</v>
      </c>
      <c r="Z202" s="4">
        <v>16.05</v>
      </c>
      <c r="AA202" s="4">
        <v>130.11000000000001</v>
      </c>
      <c r="AB202" s="4">
        <v>24.66</v>
      </c>
      <c r="AC202" s="6">
        <v>2788</v>
      </c>
      <c r="AD202" s="43">
        <v>90.854792625520929</v>
      </c>
    </row>
    <row r="203" spans="1:30" x14ac:dyDescent="0.2">
      <c r="A203" s="1">
        <v>42644</v>
      </c>
      <c r="B203" s="6"/>
      <c r="C203" s="6"/>
      <c r="D203" s="6"/>
      <c r="E203" s="37"/>
      <c r="F203" s="50">
        <v>132.05936685262566</v>
      </c>
      <c r="G203" s="50">
        <v>134.81682950979317</v>
      </c>
      <c r="H203" s="40">
        <v>15.180999999999999</v>
      </c>
      <c r="I203" s="50">
        <v>1002.8</v>
      </c>
      <c r="J203" s="6">
        <v>2980</v>
      </c>
      <c r="K203" s="12">
        <v>3.517843527404093E-2</v>
      </c>
      <c r="L203" s="12">
        <v>3.3175214004751312E-2</v>
      </c>
      <c r="M203" s="9">
        <v>153.70067327458955</v>
      </c>
      <c r="N203" s="8">
        <v>425.32978902281337</v>
      </c>
      <c r="O203" s="4">
        <v>1.7869249394673121</v>
      </c>
      <c r="P203" s="6">
        <v>4848</v>
      </c>
      <c r="Q203" s="3"/>
      <c r="R203" s="3"/>
      <c r="S203" s="3"/>
      <c r="T203" s="3"/>
      <c r="U203" s="6">
        <v>69642.644019999992</v>
      </c>
      <c r="V203" s="6">
        <v>24739.654019999994</v>
      </c>
      <c r="W203" s="6">
        <v>234301.86237629104</v>
      </c>
      <c r="X203" s="49">
        <v>163540.63652723801</v>
      </c>
      <c r="Y203" s="6">
        <v>210232.71333979859</v>
      </c>
      <c r="Z203" s="4">
        <v>16.47</v>
      </c>
      <c r="AA203" s="4">
        <v>130.22</v>
      </c>
      <c r="AB203" s="4">
        <v>25.3</v>
      </c>
      <c r="AC203" s="6">
        <v>2721</v>
      </c>
      <c r="AD203" s="52">
        <v>93.758542410317389</v>
      </c>
    </row>
    <row r="204" spans="1:30" x14ac:dyDescent="0.2">
      <c r="A204" s="1">
        <v>42675</v>
      </c>
      <c r="B204" s="38">
        <v>4.32</v>
      </c>
      <c r="C204" s="15"/>
      <c r="D204" s="15"/>
      <c r="E204" s="37"/>
      <c r="F204" s="50">
        <v>133.67891885908401</v>
      </c>
      <c r="G204" s="50">
        <v>138.09968305346908</v>
      </c>
      <c r="H204" s="3">
        <v>15.3399</v>
      </c>
      <c r="I204" s="3">
        <v>917.3</v>
      </c>
      <c r="J204" s="6">
        <v>3191</v>
      </c>
      <c r="K204" s="12">
        <v>3.4433292630407848E-2</v>
      </c>
      <c r="L204" s="12">
        <v>3.2215041062184466E-2</v>
      </c>
      <c r="M204" s="9">
        <v>66.970280100346116</v>
      </c>
      <c r="N204" s="8">
        <v>394.33182479989665</v>
      </c>
      <c r="O204" s="4">
        <v>1.7836026803310998</v>
      </c>
      <c r="P204" s="6">
        <v>5077</v>
      </c>
      <c r="Q204" s="3"/>
      <c r="R204" s="3"/>
      <c r="S204" s="3"/>
      <c r="T204" s="53"/>
      <c r="U204" s="6">
        <v>77288.09431</v>
      </c>
      <c r="V204" s="6">
        <v>27289.753250000002</v>
      </c>
      <c r="W204" s="6">
        <v>235185.46675276975</v>
      </c>
      <c r="X204" s="49">
        <v>168614.55469714809</v>
      </c>
      <c r="Y204" s="6">
        <v>213762.49467078841</v>
      </c>
      <c r="Z204" s="4">
        <v>16.79</v>
      </c>
      <c r="AA204" s="4">
        <v>133.38</v>
      </c>
      <c r="AB204" s="4">
        <v>24.61</v>
      </c>
      <c r="AC204" s="6">
        <v>3370</v>
      </c>
      <c r="AD204" s="52">
        <v>94.50275198026003</v>
      </c>
    </row>
    <row r="205" spans="1:30" x14ac:dyDescent="0.2">
      <c r="A205" s="1">
        <v>42705</v>
      </c>
      <c r="B205" s="38">
        <v>4.6749999999999998</v>
      </c>
      <c r="C205" s="15"/>
      <c r="D205" s="50">
        <v>100</v>
      </c>
      <c r="E205" s="50">
        <v>100</v>
      </c>
      <c r="F205" s="50">
        <v>134.52899147654691</v>
      </c>
      <c r="G205" s="50">
        <v>140.42622162336752</v>
      </c>
      <c r="H205" s="3">
        <v>15.829599999999999</v>
      </c>
      <c r="I205" s="3">
        <v>908.8</v>
      </c>
      <c r="J205" s="6">
        <v>2760</v>
      </c>
      <c r="K205" s="12">
        <v>3.2834508798912115E-2</v>
      </c>
      <c r="L205" s="12">
        <v>3.2207251266979597E-2</v>
      </c>
      <c r="M205" s="9">
        <v>85.46279526170737</v>
      </c>
      <c r="N205" s="8">
        <v>408.07179409539049</v>
      </c>
      <c r="O205" s="4">
        <v>1.7913970308336509</v>
      </c>
      <c r="P205" s="6">
        <v>5308</v>
      </c>
      <c r="Q205" s="4">
        <v>4.4000000000000004</v>
      </c>
      <c r="R205" s="50">
        <f t="shared" ref="R205:R268" si="0">B205-Q205</f>
        <v>0.27499999999999947</v>
      </c>
      <c r="S205" s="4"/>
      <c r="T205" s="53">
        <v>1.2E-2</v>
      </c>
      <c r="U205" s="6">
        <v>89278.433759999985</v>
      </c>
      <c r="V205" s="6">
        <v>29097.854669999997</v>
      </c>
      <c r="W205" s="6">
        <v>237390.87165445165</v>
      </c>
      <c r="X205" s="49">
        <v>163203.30041733271</v>
      </c>
      <c r="Y205" s="6">
        <v>212884.9954951985</v>
      </c>
      <c r="Z205" s="4">
        <v>16.86</v>
      </c>
      <c r="AA205" s="4">
        <v>135.27000000000001</v>
      </c>
      <c r="AB205" s="4">
        <v>25.03</v>
      </c>
      <c r="AC205" s="6">
        <v>3581</v>
      </c>
      <c r="AD205" s="52">
        <v>96.201970549218998</v>
      </c>
    </row>
    <row r="206" spans="1:30" x14ac:dyDescent="0.2">
      <c r="A206" s="1">
        <v>42736</v>
      </c>
      <c r="B206" s="38">
        <v>4.9050000000000002</v>
      </c>
      <c r="C206" s="2">
        <v>70.319999999999993</v>
      </c>
      <c r="D206" s="50">
        <v>101.5859</v>
      </c>
      <c r="E206" s="50">
        <v>102.1541</v>
      </c>
      <c r="F206" s="50">
        <v>136.54590731224377</v>
      </c>
      <c r="G206" s="50">
        <v>148.09757232659894</v>
      </c>
      <c r="H206" s="3">
        <v>15.906499999999999</v>
      </c>
      <c r="I206" s="54">
        <v>812</v>
      </c>
      <c r="J206" s="6">
        <v>2441</v>
      </c>
      <c r="K206" s="12">
        <v>3.3856621501323313E-2</v>
      </c>
      <c r="L206" s="12">
        <v>3.369072207374442E-2</v>
      </c>
      <c r="M206" s="13">
        <v>110.84667632430494</v>
      </c>
      <c r="N206" s="8">
        <v>473.16356827449448</v>
      </c>
      <c r="O206" s="4">
        <v>1.8570356472795497</v>
      </c>
      <c r="P206" s="6">
        <v>4646</v>
      </c>
      <c r="Q206" s="4">
        <v>4.3499999999999996</v>
      </c>
      <c r="R206" s="50">
        <f t="shared" si="0"/>
        <v>0.5550000000000006</v>
      </c>
      <c r="S206" s="4"/>
      <c r="T206" s="53">
        <v>3.2000000000000001E-2</v>
      </c>
      <c r="U206" s="6">
        <v>67647.808514999997</v>
      </c>
      <c r="V206" s="6">
        <v>22388.315710000003</v>
      </c>
      <c r="W206" s="6">
        <v>223649.05054227338</v>
      </c>
      <c r="X206" s="49">
        <v>165379.07813325743</v>
      </c>
      <c r="Y206" s="6">
        <v>209904.18391908539</v>
      </c>
      <c r="Z206" s="4">
        <v>17.510000000000002</v>
      </c>
      <c r="AA206" s="4">
        <v>136.26</v>
      </c>
      <c r="AB206" s="4">
        <v>26.63</v>
      </c>
      <c r="AC206" s="6">
        <v>3289</v>
      </c>
      <c r="AD206" s="39">
        <v>98.550196510138747</v>
      </c>
    </row>
    <row r="207" spans="1:30" x14ac:dyDescent="0.2">
      <c r="A207" s="1">
        <v>42767</v>
      </c>
      <c r="B207" s="38">
        <v>5.0199999999999996</v>
      </c>
      <c r="C207" s="2">
        <v>73.600999999999999</v>
      </c>
      <c r="D207" s="50">
        <v>103.6859</v>
      </c>
      <c r="E207" s="50">
        <v>105.28749999999999</v>
      </c>
      <c r="F207" s="50">
        <v>138.82611252136985</v>
      </c>
      <c r="G207" s="50">
        <v>154.51069264057188</v>
      </c>
      <c r="H207" s="3">
        <v>15.5983</v>
      </c>
      <c r="I207" s="54">
        <v>681.6</v>
      </c>
      <c r="J207" s="6">
        <v>2254</v>
      </c>
      <c r="K207" s="14">
        <v>3.4392222513561561E-2</v>
      </c>
      <c r="L207" s="14">
        <v>3.2101817630165723E-2</v>
      </c>
      <c r="M207" s="13">
        <v>108.15458621268564</v>
      </c>
      <c r="N207" s="8">
        <v>495.39621474570214</v>
      </c>
      <c r="O207" s="4">
        <v>2.0803278688524589</v>
      </c>
      <c r="P207" s="6">
        <v>4528</v>
      </c>
      <c r="Q207" s="4">
        <v>4.5999999999999996</v>
      </c>
      <c r="R207" s="50">
        <f t="shared" si="0"/>
        <v>0.41999999999999993</v>
      </c>
      <c r="S207" s="4"/>
      <c r="T207" s="53">
        <v>2.4E-2</v>
      </c>
      <c r="U207" s="6">
        <v>53642.919057000006</v>
      </c>
      <c r="V207" s="6">
        <v>17109.465960000001</v>
      </c>
      <c r="W207" s="6">
        <v>189795.13425705081</v>
      </c>
      <c r="X207" s="49">
        <v>160193.74858258592</v>
      </c>
      <c r="Y207" s="6">
        <v>183812.26805702495</v>
      </c>
      <c r="Z207" s="4">
        <v>17.95</v>
      </c>
      <c r="AA207" s="4">
        <v>140.74</v>
      </c>
      <c r="AB207" s="4">
        <v>27.09</v>
      </c>
      <c r="AC207" s="6">
        <v>3252</v>
      </c>
      <c r="AD207" s="39">
        <v>99.226374555086807</v>
      </c>
    </row>
    <row r="208" spans="1:30" x14ac:dyDescent="0.2">
      <c r="A208" s="1">
        <v>42795</v>
      </c>
      <c r="B208" s="38">
        <v>5.15</v>
      </c>
      <c r="C208" s="2">
        <v>73.45</v>
      </c>
      <c r="D208" s="50">
        <v>106.1476</v>
      </c>
      <c r="E208" s="50">
        <v>108.0146</v>
      </c>
      <c r="F208" s="50">
        <v>140.10636284742421</v>
      </c>
      <c r="G208" s="50">
        <v>155.79655997375789</v>
      </c>
      <c r="H208" s="3">
        <v>15.5237</v>
      </c>
      <c r="I208" s="54">
        <v>731.7</v>
      </c>
      <c r="J208" s="6">
        <v>2149</v>
      </c>
      <c r="K208" s="12">
        <v>3.5104501101192176E-2</v>
      </c>
      <c r="L208" s="12">
        <v>3.2888092640827989E-2</v>
      </c>
      <c r="M208" s="9">
        <v>89.647832007022842</v>
      </c>
      <c r="N208" s="8">
        <v>505.46363612177322</v>
      </c>
      <c r="O208" s="4">
        <v>2.2408444635932785</v>
      </c>
      <c r="P208" s="6">
        <v>4808</v>
      </c>
      <c r="Q208" s="4">
        <v>4.71</v>
      </c>
      <c r="R208" s="50">
        <f t="shared" si="0"/>
        <v>0.44000000000000039</v>
      </c>
      <c r="S208" s="4"/>
      <c r="T208" s="53">
        <v>2.5000000000000001E-2</v>
      </c>
      <c r="U208" s="6">
        <v>59388.935075000009</v>
      </c>
      <c r="V208" s="6">
        <v>17716.286790000002</v>
      </c>
      <c r="W208" s="6">
        <v>219494.00883950351</v>
      </c>
      <c r="X208" s="49">
        <v>147417.45993042918</v>
      </c>
      <c r="Y208" s="6">
        <v>222104.87116622482</v>
      </c>
      <c r="Z208" s="4">
        <v>18.12</v>
      </c>
      <c r="AA208" s="4">
        <v>147.08000000000001</v>
      </c>
      <c r="AB208" s="4">
        <v>27.84</v>
      </c>
      <c r="AC208" s="6">
        <v>2819</v>
      </c>
      <c r="AD208" s="39">
        <v>100.62623876255081</v>
      </c>
    </row>
    <row r="209" spans="1:30" x14ac:dyDescent="0.2">
      <c r="A209" s="1">
        <v>42826</v>
      </c>
      <c r="B209" s="38">
        <v>5.26</v>
      </c>
      <c r="C209" s="2">
        <v>71.02</v>
      </c>
      <c r="D209" s="50">
        <v>108.9667</v>
      </c>
      <c r="E209" s="50">
        <v>113.7921</v>
      </c>
      <c r="F209" s="50">
        <v>140.75434995069008</v>
      </c>
      <c r="G209" s="50">
        <v>161.44467798000355</v>
      </c>
      <c r="H209" s="40">
        <v>15.36</v>
      </c>
      <c r="I209" s="54">
        <v>710.9</v>
      </c>
      <c r="J209" s="6">
        <v>2189</v>
      </c>
      <c r="K209" s="14">
        <v>3.6337138492398564E-2</v>
      </c>
      <c r="L209" s="14">
        <v>3.3648294892274902E-2</v>
      </c>
      <c r="M209" s="13">
        <v>85.521087241367511</v>
      </c>
      <c r="N209" s="8">
        <v>456.90121386416587</v>
      </c>
      <c r="O209" s="4">
        <v>2.2672376873661668</v>
      </c>
      <c r="P209" s="6">
        <v>4688</v>
      </c>
      <c r="Q209" s="4">
        <v>4.72</v>
      </c>
      <c r="R209" s="50">
        <f t="shared" si="0"/>
        <v>0.54</v>
      </c>
      <c r="S209" s="4"/>
      <c r="T209" s="53">
        <v>0.03</v>
      </c>
      <c r="U209" s="6">
        <v>46684.370714000004</v>
      </c>
      <c r="V209" s="6">
        <v>13985.482240000001</v>
      </c>
      <c r="W209" s="6">
        <v>182692.81791270641</v>
      </c>
      <c r="X209" s="49">
        <v>138999.91178707671</v>
      </c>
      <c r="Y209" s="6">
        <v>175118.03877146158</v>
      </c>
      <c r="Z209" s="4">
        <v>18.73</v>
      </c>
      <c r="AA209" s="4">
        <v>151.18</v>
      </c>
      <c r="AB209" s="4">
        <v>28.3</v>
      </c>
      <c r="AC209" s="6">
        <v>2961</v>
      </c>
      <c r="AD209" s="39">
        <v>100.04438119803854</v>
      </c>
    </row>
    <row r="210" spans="1:30" x14ac:dyDescent="0.2">
      <c r="A210" s="1">
        <v>42856</v>
      </c>
      <c r="B210" s="55">
        <v>5.41</v>
      </c>
      <c r="C210" s="2">
        <v>74.709999999999994</v>
      </c>
      <c r="D210" s="50">
        <v>110.5301</v>
      </c>
      <c r="E210" s="50">
        <v>116.5728</v>
      </c>
      <c r="F210" s="50">
        <v>141.96122803498693</v>
      </c>
      <c r="G210" s="50">
        <v>164.3587657701035</v>
      </c>
      <c r="H210" s="40">
        <v>15.6981</v>
      </c>
      <c r="I210" s="54">
        <v>782</v>
      </c>
      <c r="J210" s="6">
        <v>2228</v>
      </c>
      <c r="K210" s="12">
        <v>3.6274625617713309E-2</v>
      </c>
      <c r="L210" s="12">
        <v>3.3883421211867042E-2</v>
      </c>
      <c r="M210" s="9">
        <v>84.964773844615422</v>
      </c>
      <c r="N210" s="8">
        <v>437.86892179235207</v>
      </c>
      <c r="O210" s="4">
        <v>2.2950819672131146</v>
      </c>
      <c r="P210" s="6">
        <v>4762</v>
      </c>
      <c r="Q210" s="4">
        <v>4.74</v>
      </c>
      <c r="R210" s="50">
        <f t="shared" si="0"/>
        <v>0.66999999999999993</v>
      </c>
      <c r="S210" s="4"/>
      <c r="T210" s="53">
        <v>3.9E-2</v>
      </c>
      <c r="U210" s="6">
        <v>49337.699241000002</v>
      </c>
      <c r="V210" s="6">
        <v>15440.817130000001</v>
      </c>
      <c r="W210" s="6">
        <v>207967.9998369691</v>
      </c>
      <c r="X210" s="49">
        <v>131924.27639714643</v>
      </c>
      <c r="Y210" s="6">
        <v>199801.41749430206</v>
      </c>
      <c r="Z210" s="4">
        <v>19.3</v>
      </c>
      <c r="AA210" s="4">
        <v>155.29</v>
      </c>
      <c r="AB210" s="4">
        <v>28.92</v>
      </c>
      <c r="AC210" s="6">
        <v>3273</v>
      </c>
      <c r="AD210" s="39">
        <v>104.83069988541726</v>
      </c>
    </row>
    <row r="211" spans="1:30" x14ac:dyDescent="0.2">
      <c r="A211" s="1">
        <v>42887</v>
      </c>
      <c r="B211" s="56">
        <v>5.51</v>
      </c>
      <c r="C211" s="2">
        <v>76.83</v>
      </c>
      <c r="D211" s="50">
        <v>111.8477</v>
      </c>
      <c r="E211" s="50">
        <v>120.7837</v>
      </c>
      <c r="F211" s="50">
        <v>144.61686354956535</v>
      </c>
      <c r="G211" s="50">
        <v>166.39501186716575</v>
      </c>
      <c r="H211" s="40">
        <v>16.116599999999998</v>
      </c>
      <c r="I211" s="54">
        <v>795.6</v>
      </c>
      <c r="J211" s="6">
        <v>2413</v>
      </c>
      <c r="K211" s="12">
        <v>3.5890760833972538E-2</v>
      </c>
      <c r="L211" s="12">
        <v>3.3697354993547542E-2</v>
      </c>
      <c r="M211" s="9">
        <v>79.474871389028962</v>
      </c>
      <c r="N211" s="8">
        <v>406.43594922511073</v>
      </c>
      <c r="O211" s="4">
        <v>2.471111111111111</v>
      </c>
      <c r="P211" s="6">
        <v>4496</v>
      </c>
      <c r="Q211" s="4">
        <v>4.7</v>
      </c>
      <c r="R211" s="50">
        <f t="shared" si="0"/>
        <v>0.80999999999999961</v>
      </c>
      <c r="S211" s="4"/>
      <c r="T211" s="53">
        <v>4.7E-2</v>
      </c>
      <c r="U211" s="6">
        <v>57362.904527999999</v>
      </c>
      <c r="V211" s="6">
        <v>17872.707060000004</v>
      </c>
      <c r="W211" s="6">
        <v>208689.3388087159</v>
      </c>
      <c r="X211" s="49">
        <v>119756.47656530913</v>
      </c>
      <c r="Y211" s="6">
        <v>202667.83369300002</v>
      </c>
      <c r="Z211" s="4">
        <v>19.66</v>
      </c>
      <c r="AA211" s="4">
        <v>158.09</v>
      </c>
      <c r="AB211" s="4">
        <v>29.14</v>
      </c>
      <c r="AC211" s="6">
        <v>3083</v>
      </c>
      <c r="AD211" s="39">
        <v>109.65622669130484</v>
      </c>
    </row>
    <row r="212" spans="1:30" x14ac:dyDescent="0.2">
      <c r="A212" s="1">
        <v>42917</v>
      </c>
      <c r="B212" s="56">
        <v>5.56</v>
      </c>
      <c r="C212" s="2">
        <v>78.760000000000005</v>
      </c>
      <c r="D212" s="50">
        <v>113.7852</v>
      </c>
      <c r="E212" s="50">
        <v>122.983</v>
      </c>
      <c r="F212" s="50">
        <v>148.31134417251701</v>
      </c>
      <c r="G212" s="50">
        <v>169.94984935948889</v>
      </c>
      <c r="H212" s="40">
        <v>17.169</v>
      </c>
      <c r="I212" s="54">
        <v>861.4</v>
      </c>
      <c r="J212" s="6">
        <v>2547</v>
      </c>
      <c r="K212" s="12">
        <v>3.5289636141794818E-2</v>
      </c>
      <c r="L212" s="12">
        <v>3.3044134079696634E-2</v>
      </c>
      <c r="M212" s="9">
        <v>86.461892306153544</v>
      </c>
      <c r="N212" s="8">
        <v>400.25750486442394</v>
      </c>
      <c r="O212" s="4">
        <v>2.3404255319148941</v>
      </c>
      <c r="P212" s="6">
        <v>4724</v>
      </c>
      <c r="Q212" s="4">
        <v>4.8499999999999996</v>
      </c>
      <c r="R212" s="50">
        <f t="shared" si="0"/>
        <v>0.71</v>
      </c>
      <c r="S212" s="4"/>
      <c r="T212" s="53">
        <v>3.7999999999999999E-2</v>
      </c>
      <c r="U212" s="6">
        <v>64401.676248000003</v>
      </c>
      <c r="V212" s="6">
        <v>19447.335850000003</v>
      </c>
      <c r="W212" s="6">
        <v>226926.38160074249</v>
      </c>
      <c r="X212" s="49">
        <v>127975.04061895712</v>
      </c>
      <c r="Y212" s="6">
        <v>201589.03690873313</v>
      </c>
      <c r="Z212" s="4">
        <v>20.18</v>
      </c>
      <c r="AA212" s="4">
        <v>161.16</v>
      </c>
      <c r="AB212" s="4">
        <v>28.78</v>
      </c>
      <c r="AC212" s="6">
        <v>3113</v>
      </c>
      <c r="AD212" s="39">
        <v>113.89555698485401</v>
      </c>
    </row>
    <row r="213" spans="1:30" x14ac:dyDescent="0.2">
      <c r="A213" s="1">
        <v>42948</v>
      </c>
      <c r="B213" s="56">
        <v>5.61</v>
      </c>
      <c r="C213" s="2">
        <v>80.5</v>
      </c>
      <c r="D213" s="50">
        <v>115.3819</v>
      </c>
      <c r="E213" s="50">
        <v>123.9151</v>
      </c>
      <c r="F213" s="50">
        <v>151.15729214852485</v>
      </c>
      <c r="G213" s="50">
        <v>170.26393832412165</v>
      </c>
      <c r="H213" s="40">
        <v>17.416499999999999</v>
      </c>
      <c r="I213" s="54">
        <v>911.1</v>
      </c>
      <c r="J213" s="6">
        <v>2728</v>
      </c>
      <c r="K213" s="12">
        <v>3.4628961532530672E-2</v>
      </c>
      <c r="L213" s="12">
        <v>3.2754182780591369E-2</v>
      </c>
      <c r="M213" s="9">
        <v>83.8647911039577</v>
      </c>
      <c r="N213" s="8">
        <v>387.92520161446851</v>
      </c>
      <c r="O213" s="4">
        <v>2.4503025064822817</v>
      </c>
      <c r="P213" s="6">
        <v>4850</v>
      </c>
      <c r="Q213" s="4">
        <v>4.95</v>
      </c>
      <c r="R213" s="50">
        <f t="shared" si="0"/>
        <v>0.66000000000000014</v>
      </c>
      <c r="S213" s="4"/>
      <c r="T213" s="53">
        <v>3.5999999999999997E-2</v>
      </c>
      <c r="U213" s="6">
        <v>68987.485746000006</v>
      </c>
      <c r="V213" s="6">
        <v>22466.345610000004</v>
      </c>
      <c r="W213" s="6">
        <v>244948.63385788593</v>
      </c>
      <c r="X213" s="49">
        <v>134305.12259585445</v>
      </c>
      <c r="Y213" s="6">
        <v>218343.96357596762</v>
      </c>
      <c r="Z213" s="4">
        <v>20.34</v>
      </c>
      <c r="AA213" s="4">
        <v>160.91999999999999</v>
      </c>
      <c r="AB213" s="4">
        <v>30.16</v>
      </c>
      <c r="AC213" s="6">
        <v>3149</v>
      </c>
      <c r="AD213" s="39">
        <v>116.89348826725157</v>
      </c>
    </row>
    <row r="214" spans="1:30" x14ac:dyDescent="0.2">
      <c r="A214" s="1">
        <v>42979</v>
      </c>
      <c r="B214" s="56">
        <v>5.63</v>
      </c>
      <c r="C214" s="2">
        <v>82.44</v>
      </c>
      <c r="D214" s="50">
        <v>117.5719</v>
      </c>
      <c r="E214" s="50">
        <v>124.935</v>
      </c>
      <c r="F214" s="50">
        <v>152.66860302336491</v>
      </c>
      <c r="G214" s="50">
        <v>173.6212358834189</v>
      </c>
      <c r="H214" s="40">
        <v>17.246500000000001</v>
      </c>
      <c r="I214" s="54">
        <v>938.9</v>
      </c>
      <c r="J214" s="6">
        <v>2946</v>
      </c>
      <c r="K214" s="12">
        <v>3.4516464170339801E-2</v>
      </c>
      <c r="L214" s="12">
        <v>3.2825116633750547E-2</v>
      </c>
      <c r="M214" s="9">
        <v>91.118162350165946</v>
      </c>
      <c r="N214" s="8">
        <v>363.8885184806723</v>
      </c>
      <c r="O214" s="4">
        <v>2.4531384350816854</v>
      </c>
      <c r="P214" s="6">
        <v>4991</v>
      </c>
      <c r="Q214" s="4">
        <v>5.01</v>
      </c>
      <c r="R214" s="50">
        <f t="shared" si="0"/>
        <v>0.62000000000000011</v>
      </c>
      <c r="S214" s="4"/>
      <c r="T214" s="53">
        <v>3.3000000000000002E-2</v>
      </c>
      <c r="U214" s="6">
        <v>74450</v>
      </c>
      <c r="V214" s="6">
        <v>22673.575890000004</v>
      </c>
      <c r="W214" s="6">
        <v>224003.96955470313</v>
      </c>
      <c r="X214" s="49">
        <v>139761.58524533187</v>
      </c>
      <c r="Y214" s="6">
        <v>210335.51323513326</v>
      </c>
      <c r="Z214" s="4">
        <v>20.59</v>
      </c>
      <c r="AA214" s="4">
        <v>163.27000000000001</v>
      </c>
      <c r="AB214" s="4">
        <v>30.23</v>
      </c>
      <c r="AC214" s="6">
        <v>3111</v>
      </c>
      <c r="AD214" s="39">
        <v>118.3996848364948</v>
      </c>
    </row>
    <row r="215" spans="1:30" x14ac:dyDescent="0.2">
      <c r="A215" s="1">
        <v>43009</v>
      </c>
      <c r="B215" s="56">
        <v>5.66</v>
      </c>
      <c r="C215" s="2">
        <v>82.43</v>
      </c>
      <c r="D215" s="50">
        <v>119.3528</v>
      </c>
      <c r="E215" s="50">
        <v>125.1418</v>
      </c>
      <c r="F215" s="50">
        <v>154.91056203698489</v>
      </c>
      <c r="G215" s="50">
        <v>174.65909500681818</v>
      </c>
      <c r="H215" s="40">
        <v>17.4528</v>
      </c>
      <c r="I215" s="54">
        <v>991</v>
      </c>
      <c r="J215" s="6">
        <v>2977</v>
      </c>
      <c r="K215" s="12">
        <v>3.428187570875476E-2</v>
      </c>
      <c r="L215" s="12">
        <v>3.2677226928460638E-2</v>
      </c>
      <c r="M215" s="9">
        <v>93.83679997732645</v>
      </c>
      <c r="N215" s="8">
        <v>374.77538097038655</v>
      </c>
      <c r="O215" s="4">
        <v>2.4291155311045283</v>
      </c>
      <c r="P215" s="6">
        <v>4965</v>
      </c>
      <c r="Q215" s="4">
        <v>5.12</v>
      </c>
      <c r="R215" s="50">
        <f t="shared" si="0"/>
        <v>0.54</v>
      </c>
      <c r="S215" s="4"/>
      <c r="T215" s="53">
        <v>2.3E-2</v>
      </c>
      <c r="U215" s="6">
        <v>82937.869890000002</v>
      </c>
      <c r="V215" s="6">
        <v>25703.075705999996</v>
      </c>
      <c r="W215" s="6">
        <v>236329.33594215539</v>
      </c>
      <c r="X215" s="49">
        <v>153498.69619622538</v>
      </c>
      <c r="Y215" s="6">
        <v>209517.94008498147</v>
      </c>
      <c r="Z215" s="4">
        <v>20.58</v>
      </c>
      <c r="AA215" s="4">
        <v>161.66</v>
      </c>
      <c r="AB215" s="4">
        <v>30.9</v>
      </c>
      <c r="AC215" s="6">
        <v>3026</v>
      </c>
      <c r="AD215" s="39">
        <v>115.36784623317698</v>
      </c>
    </row>
    <row r="216" spans="1:30" x14ac:dyDescent="0.2">
      <c r="A216" s="1">
        <v>43040</v>
      </c>
      <c r="B216" s="56">
        <v>5.69</v>
      </c>
      <c r="C216" s="2">
        <v>83.68</v>
      </c>
      <c r="D216" s="50">
        <v>120.994</v>
      </c>
      <c r="E216" s="50">
        <v>126.9029</v>
      </c>
      <c r="F216" s="50">
        <v>157.30286911009856</v>
      </c>
      <c r="G216" s="50">
        <v>175.83379250284392</v>
      </c>
      <c r="H216" s="40">
        <v>17.4925</v>
      </c>
      <c r="I216" s="54">
        <v>951.5</v>
      </c>
      <c r="J216" s="6">
        <v>2973</v>
      </c>
      <c r="K216" s="12">
        <v>3.3979635479239441E-2</v>
      </c>
      <c r="L216" s="12">
        <v>3.2215713854584521E-2</v>
      </c>
      <c r="M216" s="9">
        <v>93.104954847603352</v>
      </c>
      <c r="N216" s="8">
        <v>384.79865361625235</v>
      </c>
      <c r="O216" s="4">
        <v>2.4038461538461537</v>
      </c>
      <c r="P216" s="6">
        <v>5043</v>
      </c>
      <c r="Q216" s="4">
        <v>5.15</v>
      </c>
      <c r="R216" s="50">
        <f t="shared" si="0"/>
        <v>0.54</v>
      </c>
      <c r="S216" s="4"/>
      <c r="T216" s="53">
        <v>2.1999999999999999E-2</v>
      </c>
      <c r="U216" s="6">
        <v>82215.927786</v>
      </c>
      <c r="V216" s="6">
        <v>25492.258277999998</v>
      </c>
      <c r="W216" s="6">
        <v>227548.1588137967</v>
      </c>
      <c r="X216" s="49">
        <v>161925.36377595211</v>
      </c>
      <c r="Y216" s="6">
        <v>206428.22110386335</v>
      </c>
      <c r="Z216" s="4">
        <v>21.04</v>
      </c>
      <c r="AA216" s="4">
        <v>163.96</v>
      </c>
      <c r="AB216" s="4">
        <v>31.79</v>
      </c>
      <c r="AC216" s="6">
        <v>2815</v>
      </c>
      <c r="AD216" s="39">
        <v>111.37473962746373</v>
      </c>
    </row>
    <row r="217" spans="1:30" x14ac:dyDescent="0.2">
      <c r="A217" s="1">
        <v>43070</v>
      </c>
      <c r="B217" s="56">
        <v>5.71</v>
      </c>
      <c r="C217" s="2">
        <v>84.98</v>
      </c>
      <c r="D217" s="50">
        <v>124.79559999999999</v>
      </c>
      <c r="E217" s="50">
        <v>127.69329999999999</v>
      </c>
      <c r="F217" s="50">
        <v>159.88571353640413</v>
      </c>
      <c r="G217" s="50">
        <v>177.60645252166861</v>
      </c>
      <c r="H217" s="40">
        <v>17.700099999999999</v>
      </c>
      <c r="I217" s="54">
        <v>929.8</v>
      </c>
      <c r="J217" s="6">
        <v>2852</v>
      </c>
      <c r="K217" s="12">
        <v>3.3793359130228143E-2</v>
      </c>
      <c r="L217" s="12">
        <v>3.1968653143198238E-2</v>
      </c>
      <c r="M217" s="9">
        <v>105.10340157644832</v>
      </c>
      <c r="N217" s="8">
        <v>417.65586545207054</v>
      </c>
      <c r="O217" s="4">
        <v>2.2652582159624415</v>
      </c>
      <c r="P217" s="6">
        <v>5009</v>
      </c>
      <c r="Q217" s="4">
        <v>5.22</v>
      </c>
      <c r="R217" s="50">
        <f t="shared" si="0"/>
        <v>0.49000000000000021</v>
      </c>
      <c r="S217" s="4"/>
      <c r="T217" s="53">
        <v>1.7999999999999999E-2</v>
      </c>
      <c r="U217" s="6">
        <v>69294.264053999999</v>
      </c>
      <c r="V217" s="6">
        <v>23256.17655</v>
      </c>
      <c r="W217" s="6">
        <v>219426.94257076309</v>
      </c>
      <c r="X217" s="49">
        <v>157215.62438741833</v>
      </c>
      <c r="Y217" s="6">
        <v>200730.16041742114</v>
      </c>
      <c r="Z217" s="4">
        <v>21.12</v>
      </c>
      <c r="AA217" s="4">
        <v>159.84</v>
      </c>
      <c r="AB217" s="4">
        <v>32.33</v>
      </c>
      <c r="AC217" s="6">
        <v>2793</v>
      </c>
      <c r="AD217" s="39">
        <v>107.26983272870129</v>
      </c>
    </row>
    <row r="218" spans="1:30" x14ac:dyDescent="0.2">
      <c r="A218" s="1">
        <v>43101</v>
      </c>
      <c r="B218" s="56">
        <v>5.72</v>
      </c>
      <c r="C218" s="2">
        <v>85.96</v>
      </c>
      <c r="D218" s="50">
        <v>126.98869999999999</v>
      </c>
      <c r="E218" s="50">
        <v>129.20009999999999</v>
      </c>
      <c r="F218" s="50">
        <v>167.19086802591019</v>
      </c>
      <c r="G218" s="50">
        <v>178.81018321178459</v>
      </c>
      <c r="H218" s="40">
        <v>19.029</v>
      </c>
      <c r="I218" s="54">
        <v>884.6</v>
      </c>
      <c r="J218" s="6">
        <v>2749</v>
      </c>
      <c r="K218" s="12">
        <v>3.3808584451594362E-2</v>
      </c>
      <c r="L218" s="12">
        <v>3.2045915160785483E-2</v>
      </c>
      <c r="M218" s="13">
        <v>95.302111508515651</v>
      </c>
      <c r="N218" s="8">
        <v>411.7400095129853</v>
      </c>
      <c r="O218" s="4">
        <v>2.0152883947185543</v>
      </c>
      <c r="P218" s="6">
        <v>4569</v>
      </c>
      <c r="Q218" s="4">
        <v>5.27</v>
      </c>
      <c r="R218" s="50">
        <f t="shared" si="0"/>
        <v>0.45000000000000018</v>
      </c>
      <c r="S218" s="4"/>
      <c r="T218" s="53">
        <v>1.6E-2</v>
      </c>
      <c r="U218" s="6">
        <v>71684</v>
      </c>
      <c r="V218" s="6">
        <v>22755</v>
      </c>
      <c r="W218" s="6">
        <v>235338.58661220406</v>
      </c>
      <c r="X218" s="49">
        <v>163150.39202332502</v>
      </c>
      <c r="Y218" s="6">
        <v>205185.45895126415</v>
      </c>
      <c r="Z218" s="4">
        <v>21.23</v>
      </c>
      <c r="AA218" s="4">
        <v>160.02000000000001</v>
      </c>
      <c r="AB218" s="4">
        <v>33.01</v>
      </c>
      <c r="AC218" s="6">
        <v>2948</v>
      </c>
      <c r="AD218" s="39">
        <v>105.9981439767852</v>
      </c>
    </row>
    <row r="219" spans="1:30" x14ac:dyDescent="0.2">
      <c r="A219" s="1">
        <v>43132</v>
      </c>
      <c r="B219" s="56">
        <v>5.7608802189202493</v>
      </c>
      <c r="C219" s="2">
        <v>85.96</v>
      </c>
      <c r="D219" s="50">
        <v>130.06059999999999</v>
      </c>
      <c r="E219" s="50">
        <v>130.76599999999999</v>
      </c>
      <c r="F219" s="50">
        <v>175.29547139727555</v>
      </c>
      <c r="G219" s="50">
        <v>181.41501806760994</v>
      </c>
      <c r="H219" s="40">
        <v>19.840900000000001</v>
      </c>
      <c r="I219" s="54">
        <v>741.3</v>
      </c>
      <c r="J219" s="6">
        <v>2569</v>
      </c>
      <c r="K219" s="14">
        <v>3.4311906882176765E-2</v>
      </c>
      <c r="L219" s="14">
        <v>3.2269621587156704E-2</v>
      </c>
      <c r="M219" s="13">
        <v>83.399614735784013</v>
      </c>
      <c r="N219" s="8">
        <v>415.64959924706233</v>
      </c>
      <c r="O219" s="4">
        <v>1.8019129898179573</v>
      </c>
      <c r="P219" s="6">
        <v>4368</v>
      </c>
      <c r="Q219" s="4">
        <v>5.6</v>
      </c>
      <c r="R219" s="50">
        <f t="shared" si="0"/>
        <v>0.16088021892024962</v>
      </c>
      <c r="S219" s="4"/>
      <c r="T219" s="53">
        <v>-1E-3</v>
      </c>
      <c r="U219" s="6">
        <v>62940</v>
      </c>
      <c r="V219" s="6">
        <v>20597</v>
      </c>
      <c r="W219" s="6">
        <v>208393.68985842334</v>
      </c>
      <c r="X219" s="49">
        <v>159309.15225892278</v>
      </c>
      <c r="Y219" s="6">
        <v>199170.7163225828</v>
      </c>
      <c r="Z219" s="4">
        <v>21.46</v>
      </c>
      <c r="AA219" s="4">
        <v>161.47999999999999</v>
      </c>
      <c r="AB219" s="4">
        <v>32.729999999999997</v>
      </c>
      <c r="AC219" s="6">
        <v>3236</v>
      </c>
      <c r="AD219" s="39">
        <v>108.75719204638173</v>
      </c>
    </row>
    <row r="220" spans="1:30" x14ac:dyDescent="0.2">
      <c r="A220" s="1">
        <v>43160</v>
      </c>
      <c r="B220" s="38">
        <v>5.9380187277299976</v>
      </c>
      <c r="C220" s="2">
        <v>85.047616970539465</v>
      </c>
      <c r="D220" s="50">
        <v>133.1054</v>
      </c>
      <c r="E220" s="50">
        <v>134.75960000000001</v>
      </c>
      <c r="F220" s="50">
        <v>178.68843528160892</v>
      </c>
      <c r="G220" s="50">
        <v>183.85390483555861</v>
      </c>
      <c r="H220" s="40">
        <v>20.2378</v>
      </c>
      <c r="I220" s="54">
        <v>809.9</v>
      </c>
      <c r="J220" s="6">
        <v>2517</v>
      </c>
      <c r="K220" s="12">
        <v>3.5713136740349968E-2</v>
      </c>
      <c r="L220" s="12">
        <v>3.2934250021252678E-2</v>
      </c>
      <c r="M220" s="9">
        <v>74.692839296502129</v>
      </c>
      <c r="N220" s="8">
        <v>389.98375859260301</v>
      </c>
      <c r="O220" s="4">
        <v>1.7429067747539082</v>
      </c>
      <c r="P220" s="6">
        <v>4618</v>
      </c>
      <c r="Q220" s="4">
        <v>6.07</v>
      </c>
      <c r="R220" s="50">
        <f t="shared" si="0"/>
        <v>-0.13198127227000267</v>
      </c>
      <c r="S220" s="4"/>
      <c r="T220" s="53">
        <v>-2E-3</v>
      </c>
      <c r="U220" s="6">
        <v>71915</v>
      </c>
      <c r="V220" s="6">
        <v>23325</v>
      </c>
      <c r="W220" s="6">
        <v>224750.59904449299</v>
      </c>
      <c r="X220" s="49">
        <v>148815.82482574991</v>
      </c>
      <c r="Y220" s="6">
        <v>221364.14791612071</v>
      </c>
      <c r="Z220" s="4">
        <v>21.57</v>
      </c>
      <c r="AA220" s="4">
        <v>165.69</v>
      </c>
      <c r="AB220" s="4">
        <v>32.96</v>
      </c>
      <c r="AC220" s="6">
        <v>3229</v>
      </c>
      <c r="AD220" s="39">
        <v>111.29318739172871</v>
      </c>
    </row>
    <row r="221" spans="1:30" x14ac:dyDescent="0.2">
      <c r="A221" s="1">
        <v>43191</v>
      </c>
      <c r="B221" s="38">
        <v>6.12</v>
      </c>
      <c r="C221" s="2">
        <v>85.68</v>
      </c>
      <c r="D221" s="50">
        <v>136.75120000000001</v>
      </c>
      <c r="E221" s="50">
        <v>140.04060000000001</v>
      </c>
      <c r="F221" s="50">
        <v>181.8925388769282</v>
      </c>
      <c r="G221" s="50">
        <v>189.42224949867824</v>
      </c>
      <c r="H221" s="40">
        <v>20.2349</v>
      </c>
      <c r="I221" s="54">
        <v>775.7</v>
      </c>
      <c r="J221" s="6">
        <v>2474</v>
      </c>
      <c r="K221" s="12">
        <v>3.6286932735286756E-2</v>
      </c>
      <c r="L221" s="12">
        <v>3.2804905609350267E-2</v>
      </c>
      <c r="M221" s="9">
        <v>87.977963727597384</v>
      </c>
      <c r="N221" s="8">
        <v>382.4095802659516</v>
      </c>
      <c r="O221" s="4">
        <v>1.6972351491924447</v>
      </c>
      <c r="P221" s="6">
        <v>4919</v>
      </c>
      <c r="Q221" s="4">
        <v>6.27</v>
      </c>
      <c r="R221" s="50">
        <f t="shared" si="0"/>
        <v>-0.14999999999999947</v>
      </c>
      <c r="S221" s="4"/>
      <c r="T221" s="53">
        <v>-3.0000000000000001E-3</v>
      </c>
      <c r="U221" s="6">
        <v>68739</v>
      </c>
      <c r="V221" s="6">
        <v>22936</v>
      </c>
      <c r="W221" s="6">
        <v>211780.99298752093</v>
      </c>
      <c r="X221" s="49">
        <v>142993.76370542779</v>
      </c>
      <c r="Y221" s="6">
        <v>200517.67487283738</v>
      </c>
      <c r="Z221" s="4">
        <v>22</v>
      </c>
      <c r="AA221" s="4">
        <v>166.74</v>
      </c>
      <c r="AB221" s="4">
        <v>33.08</v>
      </c>
      <c r="AC221" s="6">
        <v>3295</v>
      </c>
      <c r="AD221" s="39">
        <v>109.98831258037268</v>
      </c>
    </row>
    <row r="222" spans="1:30" x14ac:dyDescent="0.2">
      <c r="A222" s="1">
        <v>43221</v>
      </c>
      <c r="B222" s="38">
        <v>6.3203909927913378</v>
      </c>
      <c r="C222" s="2">
        <v>87.26</v>
      </c>
      <c r="D222" s="50">
        <v>139.58930000000001</v>
      </c>
      <c r="E222" s="50">
        <v>143.28630000000001</v>
      </c>
      <c r="F222" s="50">
        <v>195.55041017068828</v>
      </c>
      <c r="G222" s="50">
        <v>192.50580581969061</v>
      </c>
      <c r="H222" s="40">
        <v>23.668700000000001</v>
      </c>
      <c r="I222" s="54">
        <v>798.2</v>
      </c>
      <c r="J222" s="6">
        <v>2446</v>
      </c>
      <c r="K222" s="12">
        <v>3.6507365092726604E-2</v>
      </c>
      <c r="L222" s="12">
        <v>3.2896519587889375E-2</v>
      </c>
      <c r="M222" s="9">
        <v>90.597972354326046</v>
      </c>
      <c r="N222" s="8">
        <v>415.96938429505212</v>
      </c>
      <c r="O222" s="4">
        <v>1.4980135545688245</v>
      </c>
      <c r="P222" s="6">
        <v>4805</v>
      </c>
      <c r="Q222" s="4">
        <v>6.54</v>
      </c>
      <c r="R222" s="50">
        <f t="shared" si="0"/>
        <v>-0.21960900720866228</v>
      </c>
      <c r="S222" s="4"/>
      <c r="T222" s="53">
        <v>-7.0000000000000001E-3</v>
      </c>
      <c r="U222" s="6">
        <v>71569</v>
      </c>
      <c r="V222" s="6">
        <v>23670</v>
      </c>
      <c r="W222" s="6">
        <v>234427.83611670925</v>
      </c>
      <c r="X222" s="49">
        <v>144905.30796316243</v>
      </c>
      <c r="Y222" s="6">
        <v>209802.43164833981</v>
      </c>
      <c r="Z222" s="4">
        <v>22.02</v>
      </c>
      <c r="AA222" s="4">
        <v>170.04</v>
      </c>
      <c r="AB222" s="4">
        <v>33.46</v>
      </c>
      <c r="AC222" s="6">
        <v>3229</v>
      </c>
      <c r="AD222" s="39">
        <v>111.41927912242879</v>
      </c>
    </row>
    <row r="223" spans="1:30" x14ac:dyDescent="0.2">
      <c r="A223" s="1">
        <v>43252</v>
      </c>
      <c r="B223" s="38">
        <v>6.7457346702697709</v>
      </c>
      <c r="C223" s="2">
        <v>90.044975832735517</v>
      </c>
      <c r="D223" s="50">
        <v>144.80529999999999</v>
      </c>
      <c r="E223" s="50">
        <v>148.45249999999999</v>
      </c>
      <c r="F223" s="50">
        <v>208.32434958625137</v>
      </c>
      <c r="G223" s="50">
        <v>200.87605187060441</v>
      </c>
      <c r="H223" s="40">
        <v>26.534199999999998</v>
      </c>
      <c r="I223" s="54">
        <v>833.7</v>
      </c>
      <c r="J223" s="6">
        <v>2616</v>
      </c>
      <c r="K223" s="12">
        <v>3.7618213979371602E-2</v>
      </c>
      <c r="L223" s="12">
        <v>3.4171636514783298E-2</v>
      </c>
      <c r="M223" s="9">
        <v>72.808116124086879</v>
      </c>
      <c r="N223" s="8">
        <v>400.65972902216413</v>
      </c>
      <c r="O223" s="4">
        <v>1.6122975827270594</v>
      </c>
      <c r="P223" s="6">
        <v>4076</v>
      </c>
      <c r="Q223" s="4">
        <v>6.88</v>
      </c>
      <c r="R223" s="50">
        <f t="shared" si="0"/>
        <v>-0.13426532973022898</v>
      </c>
      <c r="S223" s="4"/>
      <c r="T223" s="53">
        <v>-2E-3</v>
      </c>
      <c r="U223" s="6">
        <v>71158</v>
      </c>
      <c r="V223" s="6">
        <v>22697</v>
      </c>
      <c r="W223" s="6">
        <v>205324.03474879576</v>
      </c>
      <c r="X223" s="49">
        <v>136779.1778344785</v>
      </c>
      <c r="Y223" s="6">
        <v>193514.87950157933</v>
      </c>
      <c r="Z223" s="4">
        <v>22.8</v>
      </c>
      <c r="AA223" s="4">
        <v>177.22</v>
      </c>
      <c r="AB223" s="4">
        <v>34.090000000000003</v>
      </c>
      <c r="AC223" s="6">
        <v>3197</v>
      </c>
      <c r="AD223" s="39">
        <v>112.28056405223711</v>
      </c>
    </row>
    <row r="224" spans="1:30" x14ac:dyDescent="0.2">
      <c r="A224" s="1">
        <v>43282</v>
      </c>
      <c r="B224" s="38">
        <v>7.12</v>
      </c>
      <c r="C224" s="2">
        <v>94.326070696693066</v>
      </c>
      <c r="D224" s="50">
        <v>149.29660000000001</v>
      </c>
      <c r="E224" s="50">
        <v>151.91800000000001</v>
      </c>
      <c r="F224" s="50">
        <v>218.18092421955836</v>
      </c>
      <c r="G224" s="50">
        <v>204.95357740505045</v>
      </c>
      <c r="H224" s="40">
        <v>27.624700000000001</v>
      </c>
      <c r="I224" s="54">
        <v>897</v>
      </c>
      <c r="J224" s="6">
        <v>2766</v>
      </c>
      <c r="K224" s="12">
        <v>3.7450949204288299E-2</v>
      </c>
      <c r="L224" s="12">
        <v>3.3910112210637999E-2</v>
      </c>
      <c r="M224" s="9">
        <v>71.810737617126861</v>
      </c>
      <c r="N224" s="8">
        <v>387.69987221704707</v>
      </c>
      <c r="O224" s="4">
        <v>1.6876456876456878</v>
      </c>
      <c r="P224" s="6">
        <v>4213</v>
      </c>
      <c r="Q224" s="4">
        <v>7.38</v>
      </c>
      <c r="R224" s="50">
        <f t="shared" si="0"/>
        <v>-0.25999999999999979</v>
      </c>
      <c r="S224" s="4"/>
      <c r="T224" s="53">
        <v>-7.0000000000000001E-3</v>
      </c>
      <c r="U224" s="6">
        <v>82977</v>
      </c>
      <c r="V224" s="6">
        <v>26802</v>
      </c>
      <c r="W224" s="6">
        <v>219564.61767433834</v>
      </c>
      <c r="X224" s="49">
        <v>135098.96981510785</v>
      </c>
      <c r="Y224" s="6">
        <v>200863.73747390835</v>
      </c>
      <c r="Z224" s="4">
        <v>23.02</v>
      </c>
      <c r="AA224" s="4">
        <v>180.23</v>
      </c>
      <c r="AB224" s="4">
        <v>35.200000000000003</v>
      </c>
      <c r="AC224" s="6">
        <v>2939</v>
      </c>
      <c r="AD224" s="39">
        <v>110.12866170010003</v>
      </c>
    </row>
    <row r="225" spans="1:30" x14ac:dyDescent="0.2">
      <c r="A225" s="1">
        <v>43313</v>
      </c>
      <c r="B225" s="38">
        <v>7.41</v>
      </c>
      <c r="C225" s="2">
        <v>105.69</v>
      </c>
      <c r="D225" s="50">
        <v>155.10339999999999</v>
      </c>
      <c r="E225" s="50">
        <v>157.0051</v>
      </c>
      <c r="F225" s="50">
        <v>228.85916934960517</v>
      </c>
      <c r="G225" s="50">
        <v>211.45325741246234</v>
      </c>
      <c r="H225" s="40">
        <v>30.124500000000001</v>
      </c>
      <c r="I225" s="54">
        <v>947.5</v>
      </c>
      <c r="J225" s="6">
        <v>2925</v>
      </c>
      <c r="K225" s="12">
        <v>3.7499999999999999E-2</v>
      </c>
      <c r="L225" s="12">
        <v>3.3500000000000002E-2</v>
      </c>
      <c r="M225" s="9">
        <v>80</v>
      </c>
      <c r="N225" s="8">
        <v>379</v>
      </c>
      <c r="O225" s="4">
        <v>1.6380247987818142</v>
      </c>
      <c r="P225" s="6">
        <v>4050</v>
      </c>
      <c r="Q225" s="4">
        <v>7.6</v>
      </c>
      <c r="R225" s="50">
        <f t="shared" si="0"/>
        <v>-0.1899999999999995</v>
      </c>
      <c r="S225" s="4"/>
      <c r="T225" s="53">
        <v>-3.0000000000000001E-3</v>
      </c>
      <c r="U225" s="6">
        <v>82743</v>
      </c>
      <c r="V225" s="6">
        <v>26289</v>
      </c>
      <c r="W225" s="6">
        <v>226061.29617029475</v>
      </c>
      <c r="X225" s="49">
        <v>130129.04353223143</v>
      </c>
      <c r="Y225" s="6">
        <v>186292.90418236938</v>
      </c>
      <c r="Z225" s="4">
        <v>24.04</v>
      </c>
      <c r="AA225" s="4">
        <v>185.16</v>
      </c>
      <c r="AB225" s="4">
        <v>35.869999999999997</v>
      </c>
      <c r="AC225" s="6">
        <v>2921</v>
      </c>
      <c r="AD225" s="39">
        <v>108.45795268764054</v>
      </c>
    </row>
    <row r="226" spans="1:30" x14ac:dyDescent="0.2">
      <c r="A226" s="1">
        <v>43344</v>
      </c>
      <c r="B226" s="38">
        <v>7.9225305518486051</v>
      </c>
      <c r="C226" s="2">
        <v>115.13664096757599</v>
      </c>
      <c r="D226" s="50">
        <v>165.23830000000001</v>
      </c>
      <c r="E226" s="50">
        <v>168.6808</v>
      </c>
      <c r="F226" s="50">
        <v>265.5738589612281</v>
      </c>
      <c r="G226" s="50">
        <v>228.44525143684209</v>
      </c>
      <c r="H226" s="40">
        <v>38.590000000000003</v>
      </c>
      <c r="I226" s="54">
        <v>974.1</v>
      </c>
      <c r="J226" s="6">
        <v>3069</v>
      </c>
      <c r="K226" s="12">
        <v>3.61E-2</v>
      </c>
      <c r="L226" s="12">
        <v>3.3000000000000002E-2</v>
      </c>
      <c r="M226" s="11">
        <v>81</v>
      </c>
      <c r="N226" s="8">
        <v>363</v>
      </c>
      <c r="O226" s="4">
        <v>1.5499712257816995</v>
      </c>
      <c r="P226" s="6">
        <v>4270</v>
      </c>
      <c r="Q226" s="4">
        <v>8.27</v>
      </c>
      <c r="R226" s="50">
        <f t="shared" si="0"/>
        <v>-0.34746944815139447</v>
      </c>
      <c r="S226" s="4"/>
      <c r="T226" s="53">
        <v>-8.0000000000000002E-3</v>
      </c>
      <c r="U226" s="6">
        <v>86790</v>
      </c>
      <c r="V226" s="6">
        <v>27725</v>
      </c>
      <c r="W226" s="6">
        <v>235887.91905074252</v>
      </c>
      <c r="X226" s="49">
        <v>133974.82430503849</v>
      </c>
      <c r="Y226" s="6">
        <v>192083.65139034876</v>
      </c>
      <c r="Z226" s="4">
        <v>25.51</v>
      </c>
      <c r="AA226" s="4">
        <v>196.07</v>
      </c>
      <c r="AB226" s="4">
        <v>38.43</v>
      </c>
      <c r="AC226" s="6">
        <v>2794</v>
      </c>
      <c r="AD226" s="39">
        <v>108.29185856578289</v>
      </c>
    </row>
    <row r="227" spans="1:30" x14ac:dyDescent="0.2">
      <c r="A227" s="1">
        <v>43374</v>
      </c>
      <c r="B227" s="38">
        <v>8.42</v>
      </c>
      <c r="C227" s="2">
        <v>123.27</v>
      </c>
      <c r="D227" s="50">
        <v>174.1473</v>
      </c>
      <c r="E227" s="50">
        <v>179.43510000000001</v>
      </c>
      <c r="F227" s="50">
        <v>273.60565836903214</v>
      </c>
      <c r="G227" s="50">
        <v>240.22960660167891</v>
      </c>
      <c r="H227" s="40">
        <v>37.120199999999997</v>
      </c>
      <c r="I227" s="54">
        <v>1011.4</v>
      </c>
      <c r="J227" s="6">
        <v>3094</v>
      </c>
      <c r="K227" s="12">
        <v>3.5799999999999998E-2</v>
      </c>
      <c r="L227" s="12">
        <v>3.3099999999999997E-2</v>
      </c>
      <c r="M227" s="9">
        <v>79</v>
      </c>
      <c r="N227" s="8">
        <v>361</v>
      </c>
      <c r="O227" s="4">
        <v>1.746644977633184</v>
      </c>
      <c r="P227" s="6">
        <v>4144</v>
      </c>
      <c r="Q227" s="4">
        <v>8.7200000000000006</v>
      </c>
      <c r="R227" s="50">
        <f t="shared" si="0"/>
        <v>-0.30000000000000071</v>
      </c>
      <c r="S227" s="4"/>
      <c r="T227" s="53">
        <v>-6.0000000000000001E-3</v>
      </c>
      <c r="U227" s="6">
        <v>111811</v>
      </c>
      <c r="V227" s="6">
        <v>37482</v>
      </c>
      <c r="W227" s="6">
        <v>241056.63834069218</v>
      </c>
      <c r="X227" s="49">
        <v>129242.19706300221</v>
      </c>
      <c r="Y227" s="6">
        <v>202679.59599070036</v>
      </c>
      <c r="Z227" s="4">
        <v>27.47</v>
      </c>
      <c r="AA227" s="4">
        <v>209.79</v>
      </c>
      <c r="AB227" s="4">
        <v>42.45</v>
      </c>
      <c r="AC227" s="6">
        <v>2741</v>
      </c>
      <c r="AD227" s="39">
        <v>102.80372644944049</v>
      </c>
    </row>
    <row r="228" spans="1:30" x14ac:dyDescent="0.2">
      <c r="A228" s="1">
        <v>43405</v>
      </c>
      <c r="B228" s="38">
        <v>8.93</v>
      </c>
      <c r="C228" s="2">
        <v>131.19920787793822</v>
      </c>
      <c r="D228" s="50">
        <v>179.6388</v>
      </c>
      <c r="E228" s="50">
        <v>191.06370000000001</v>
      </c>
      <c r="F228" s="50">
        <v>273.89892907752653</v>
      </c>
      <c r="G228" s="50">
        <v>248.85626728418157</v>
      </c>
      <c r="H228" s="40">
        <v>36.459000000000003</v>
      </c>
      <c r="I228" s="54">
        <v>942.6</v>
      </c>
      <c r="J228" s="6">
        <v>2939</v>
      </c>
      <c r="K228" s="12">
        <v>3.5400000000000001E-2</v>
      </c>
      <c r="L228" s="12">
        <v>3.3000000000000002E-2</v>
      </c>
      <c r="M228" s="11">
        <v>119.14847597215827</v>
      </c>
      <c r="N228" s="8">
        <v>438.41132359471368</v>
      </c>
      <c r="O228" s="4">
        <v>1.9022760492795991</v>
      </c>
      <c r="P228" s="6">
        <v>4336</v>
      </c>
      <c r="Q228" s="4">
        <v>9.26</v>
      </c>
      <c r="R228" s="50">
        <f t="shared" si="0"/>
        <v>-0.33000000000000007</v>
      </c>
      <c r="S228" s="4"/>
      <c r="T228" s="53">
        <v>-1.2E-2</v>
      </c>
      <c r="U228" s="6">
        <v>117423</v>
      </c>
      <c r="V228" s="6">
        <v>40667</v>
      </c>
      <c r="W228" s="6">
        <v>220922.34022599063</v>
      </c>
      <c r="X228" s="49">
        <v>122647</v>
      </c>
      <c r="Y228" s="6">
        <v>189941</v>
      </c>
      <c r="Z228" s="4">
        <v>28.03</v>
      </c>
      <c r="AA228" s="4">
        <v>215.58</v>
      </c>
      <c r="AB228" s="4">
        <v>46.18</v>
      </c>
      <c r="AC228" s="6">
        <v>2627</v>
      </c>
      <c r="AD228" s="39">
        <v>99.993134762227712</v>
      </c>
    </row>
    <row r="229" spans="1:30" x14ac:dyDescent="0.2">
      <c r="A229" s="1">
        <v>43435</v>
      </c>
      <c r="B229" s="38">
        <v>9.2799999999999994</v>
      </c>
      <c r="C229" s="2">
        <v>137.51064302293989</v>
      </c>
      <c r="D229" s="50">
        <v>184.2552</v>
      </c>
      <c r="E229" s="50">
        <v>197.8399</v>
      </c>
      <c r="F229" s="50">
        <v>277.39935294632306</v>
      </c>
      <c r="G229" s="50">
        <v>255.74187880700933</v>
      </c>
      <c r="H229" s="40">
        <v>37.885199999999998</v>
      </c>
      <c r="I229" s="54">
        <v>910.6</v>
      </c>
      <c r="J229" s="6">
        <v>2807</v>
      </c>
      <c r="K229" s="12">
        <v>3.4970796988392297E-2</v>
      </c>
      <c r="L229" s="12">
        <v>3.2471258694003635E-2</v>
      </c>
      <c r="M229" s="11">
        <v>122.13667133649204</v>
      </c>
      <c r="N229" s="8">
        <v>422.89692255550102</v>
      </c>
      <c r="O229" s="4">
        <v>1.7277985211216045</v>
      </c>
      <c r="P229" s="6">
        <v>4025</v>
      </c>
      <c r="Q229" s="4">
        <v>9.36</v>
      </c>
      <c r="R229" s="50">
        <f t="shared" si="0"/>
        <v>-8.0000000000000071E-2</v>
      </c>
      <c r="S229" s="4"/>
      <c r="T229" s="53">
        <v>3.0000000000000001E-3</v>
      </c>
      <c r="U229" s="6">
        <v>108588</v>
      </c>
      <c r="V229" s="6">
        <v>38709</v>
      </c>
      <c r="W229" s="6">
        <v>210230.47201199914</v>
      </c>
      <c r="X229" s="49">
        <v>116725</v>
      </c>
      <c r="Y229" s="6">
        <v>182187</v>
      </c>
      <c r="Z229" s="4">
        <v>29.56</v>
      </c>
      <c r="AA229" s="4">
        <v>222.86</v>
      </c>
      <c r="AB229" s="4">
        <v>48.29</v>
      </c>
      <c r="AC229" s="6">
        <v>2671</v>
      </c>
      <c r="AD229" s="39">
        <v>97.848237063436017</v>
      </c>
    </row>
    <row r="230" spans="1:30" x14ac:dyDescent="0.2">
      <c r="A230" s="1">
        <v>43466</v>
      </c>
      <c r="B230" s="38">
        <v>9.6300000000000008</v>
      </c>
      <c r="C230" s="2">
        <v>142.56770406248179</v>
      </c>
      <c r="D230" s="50">
        <v>189.61009999999999</v>
      </c>
      <c r="E230" s="50">
        <v>204.42080000000001</v>
      </c>
      <c r="F230" s="50">
        <v>278.97894979596691</v>
      </c>
      <c r="G230" s="50">
        <v>265.52858359546082</v>
      </c>
      <c r="H230" s="40">
        <v>37.4069</v>
      </c>
      <c r="I230" s="54">
        <v>819.9</v>
      </c>
      <c r="J230" s="6">
        <v>2517</v>
      </c>
      <c r="K230" s="12">
        <v>3.5582146130729152E-2</v>
      </c>
      <c r="L230" s="12">
        <v>3.2420832839458708E-2</v>
      </c>
      <c r="M230" s="11">
        <v>110.30544576484623</v>
      </c>
      <c r="N230" s="8">
        <v>419.00613586138184</v>
      </c>
      <c r="O230" s="4">
        <v>1.7724486116119724</v>
      </c>
      <c r="P230" s="6">
        <v>3510</v>
      </c>
      <c r="Q230" s="4">
        <v>9.6</v>
      </c>
      <c r="R230" s="50">
        <f t="shared" si="0"/>
        <v>3.0000000000001137E-2</v>
      </c>
      <c r="S230" s="4">
        <v>11.3</v>
      </c>
      <c r="T230" s="53">
        <v>1E-3</v>
      </c>
      <c r="U230" s="6">
        <v>77366.090460000007</v>
      </c>
      <c r="V230" s="6">
        <v>27616.80477000001</v>
      </c>
      <c r="W230" s="6">
        <v>214276.48870980259</v>
      </c>
      <c r="X230" s="49">
        <v>105630</v>
      </c>
      <c r="Y230" s="6">
        <v>186721</v>
      </c>
      <c r="Z230" s="4">
        <v>31.92</v>
      </c>
      <c r="AA230" s="4">
        <v>232.35</v>
      </c>
      <c r="AB230" s="4">
        <v>49.89</v>
      </c>
      <c r="AC230" s="6">
        <v>2741</v>
      </c>
      <c r="AD230" s="39">
        <v>100.94697874526999</v>
      </c>
    </row>
    <row r="231" spans="1:30" x14ac:dyDescent="0.2">
      <c r="A231" s="1">
        <v>43497</v>
      </c>
      <c r="B231" s="38">
        <v>10.45</v>
      </c>
      <c r="C231" s="2">
        <v>153.71274784720859</v>
      </c>
      <c r="D231" s="50">
        <v>196.7501</v>
      </c>
      <c r="E231" s="50">
        <v>210.7294</v>
      </c>
      <c r="F231" s="50">
        <v>288.3634789978899</v>
      </c>
      <c r="G231" s="50">
        <v>281.43107606613756</v>
      </c>
      <c r="H231" s="40">
        <v>38.4086</v>
      </c>
      <c r="I231" s="54">
        <v>668.3</v>
      </c>
      <c r="J231" s="6">
        <v>2241</v>
      </c>
      <c r="K231" s="12">
        <v>3.5699999999999996E-2</v>
      </c>
      <c r="L231" s="12">
        <v>3.2799999999999996E-2</v>
      </c>
      <c r="M231" s="9">
        <v>98.575296211969231</v>
      </c>
      <c r="N231" s="8">
        <v>452.0157562323127</v>
      </c>
      <c r="O231" s="4">
        <v>1.9710736139440017</v>
      </c>
      <c r="P231" s="6">
        <v>4282</v>
      </c>
      <c r="Q231" s="4">
        <v>9.7100000000000009</v>
      </c>
      <c r="R231" s="50">
        <f t="shared" si="0"/>
        <v>0.73999999999999844</v>
      </c>
      <c r="S231" s="4">
        <v>11.44</v>
      </c>
      <c r="T231" s="53">
        <v>0.03</v>
      </c>
      <c r="U231" s="6">
        <v>72130.191630000001</v>
      </c>
      <c r="V231" s="6">
        <v>24692.387340000001</v>
      </c>
      <c r="W231" s="6">
        <v>188018.96593364919</v>
      </c>
      <c r="X231" s="49">
        <v>99600</v>
      </c>
      <c r="Y231" s="6">
        <v>171107</v>
      </c>
      <c r="Z231" s="4">
        <v>32.520000000000003</v>
      </c>
      <c r="AA231" s="4">
        <v>250.59</v>
      </c>
      <c r="AB231" s="4">
        <v>50.8</v>
      </c>
      <c r="AC231" s="6">
        <v>3025</v>
      </c>
      <c r="AD231" s="39">
        <v>103.76428954168858</v>
      </c>
    </row>
    <row r="232" spans="1:30" x14ac:dyDescent="0.2">
      <c r="A232" s="1">
        <v>43525</v>
      </c>
      <c r="B232" s="38">
        <v>11.76</v>
      </c>
      <c r="C232" s="2">
        <v>167.40461319274527</v>
      </c>
      <c r="D232" s="50">
        <v>205.9571</v>
      </c>
      <c r="E232" s="50">
        <v>225.63589999999999</v>
      </c>
      <c r="F232" s="50">
        <v>300.2045079752881</v>
      </c>
      <c r="G232" s="50">
        <v>301.56853396231912</v>
      </c>
      <c r="H232" s="40">
        <v>41.362400000000001</v>
      </c>
      <c r="I232" s="54">
        <v>745.5</v>
      </c>
      <c r="J232" s="6">
        <v>2273</v>
      </c>
      <c r="K232" s="12">
        <v>3.6700000000000003E-2</v>
      </c>
      <c r="L232" s="12">
        <v>3.4099999999999998E-2</v>
      </c>
      <c r="M232" s="9">
        <v>85.278051771449043</v>
      </c>
      <c r="N232" s="8">
        <v>431.84543472274248</v>
      </c>
      <c r="O232" s="4">
        <v>2.1315836141159776</v>
      </c>
      <c r="P232" s="6">
        <v>3644</v>
      </c>
      <c r="Q232" s="4">
        <v>9.93</v>
      </c>
      <c r="R232" s="50">
        <f t="shared" si="0"/>
        <v>1.83</v>
      </c>
      <c r="S232" s="4">
        <v>11.67</v>
      </c>
      <c r="T232" s="53">
        <v>6.7799999999999999E-2</v>
      </c>
      <c r="U232" s="6">
        <v>61528.389299999995</v>
      </c>
      <c r="V232" s="6">
        <v>20521.787340000003</v>
      </c>
      <c r="W232" s="6">
        <v>204128.14776384152</v>
      </c>
      <c r="X232" s="49">
        <v>98328</v>
      </c>
      <c r="Y232" s="6">
        <v>181772</v>
      </c>
      <c r="Z232" s="4">
        <v>34.840000000000003</v>
      </c>
      <c r="AA232" s="4">
        <v>272.62</v>
      </c>
      <c r="AB232" s="4">
        <v>55.23</v>
      </c>
      <c r="AC232" s="6">
        <v>3252</v>
      </c>
      <c r="AD232" s="39">
        <v>105.64753411964494</v>
      </c>
    </row>
    <row r="233" spans="1:30" x14ac:dyDescent="0.2">
      <c r="A233" s="1">
        <v>43556</v>
      </c>
      <c r="B233" s="38">
        <v>13.32</v>
      </c>
      <c r="C233" s="2">
        <v>187.44660556509299</v>
      </c>
      <c r="D233" s="50">
        <v>213.05170000000001</v>
      </c>
      <c r="E233" s="50">
        <v>241.4468</v>
      </c>
      <c r="F233" s="50">
        <v>313.96117537261142</v>
      </c>
      <c r="G233" s="50">
        <v>326.73995202422867</v>
      </c>
      <c r="H233" s="40">
        <v>43.233800000000002</v>
      </c>
      <c r="I233" s="54">
        <v>736.9</v>
      </c>
      <c r="J233" s="6">
        <v>2318</v>
      </c>
      <c r="K233" s="12">
        <v>3.7100000000000001E-2</v>
      </c>
      <c r="L233" s="12">
        <v>3.4599999999999999E-2</v>
      </c>
      <c r="M233" s="11">
        <v>80.334659419246776</v>
      </c>
      <c r="N233" s="8">
        <v>406.28221753011633</v>
      </c>
      <c r="O233" s="4">
        <v>2.3727336122733611</v>
      </c>
      <c r="P233" s="6">
        <v>4100</v>
      </c>
      <c r="Q233" s="4">
        <v>10.89</v>
      </c>
      <c r="R233" s="50">
        <f t="shared" si="0"/>
        <v>2.4299999999999997</v>
      </c>
      <c r="S233" s="4">
        <v>12.78</v>
      </c>
      <c r="T233" s="53">
        <v>6.9900000000000004E-2</v>
      </c>
      <c r="U233" s="6">
        <v>51472.19197</v>
      </c>
      <c r="V233" s="6">
        <v>17578.15523</v>
      </c>
      <c r="W233" s="6">
        <v>195585.19979817868</v>
      </c>
      <c r="X233" s="49">
        <v>95541</v>
      </c>
      <c r="Y233" s="6">
        <v>183071</v>
      </c>
      <c r="Z233" s="4">
        <v>37.979999999999997</v>
      </c>
      <c r="AA233" s="4">
        <v>306.89</v>
      </c>
      <c r="AB233" s="4">
        <v>57.14</v>
      </c>
      <c r="AC233" s="6">
        <v>3278</v>
      </c>
      <c r="AD233" s="39">
        <v>106.12800621022762</v>
      </c>
    </row>
    <row r="234" spans="1:30" x14ac:dyDescent="0.2">
      <c r="A234" s="1">
        <v>43586</v>
      </c>
      <c r="B234" s="38">
        <v>14.54</v>
      </c>
      <c r="C234" s="2">
        <v>203.54387537263992</v>
      </c>
      <c r="D234" s="50">
        <v>219.56909999999999</v>
      </c>
      <c r="E234" s="50">
        <v>259.53120000000001</v>
      </c>
      <c r="F234" s="50">
        <v>329.49345594662748</v>
      </c>
      <c r="G234" s="50">
        <v>347.34306072393844</v>
      </c>
      <c r="H234" s="40">
        <v>44.933199999999999</v>
      </c>
      <c r="I234" s="54">
        <v>784.9</v>
      </c>
      <c r="J234" s="6">
        <v>2378</v>
      </c>
      <c r="K234" s="12">
        <v>3.6719740460335722E-2</v>
      </c>
      <c r="L234" s="12">
        <v>3.4182106798488092E-2</v>
      </c>
      <c r="M234" s="9">
        <v>89.273668394332134</v>
      </c>
      <c r="N234" s="8">
        <v>443.61505676209242</v>
      </c>
      <c r="O234" s="4">
        <v>2.3198374237924027</v>
      </c>
      <c r="P234" s="6">
        <v>4094</v>
      </c>
      <c r="Q234" s="4">
        <v>11.42</v>
      </c>
      <c r="R234" s="50">
        <f t="shared" si="0"/>
        <v>3.1199999999999992</v>
      </c>
      <c r="S234" s="4">
        <v>13.75</v>
      </c>
      <c r="T234" s="53">
        <v>8.4000000000000005E-2</v>
      </c>
      <c r="U234" s="6">
        <v>48577.829189999997</v>
      </c>
      <c r="V234" s="6">
        <v>16185.846610000001</v>
      </c>
      <c r="W234" s="6">
        <v>218292.85417613602</v>
      </c>
      <c r="X234" s="49">
        <v>106927.38736999998</v>
      </c>
      <c r="Y234" s="6">
        <v>193747</v>
      </c>
      <c r="Z234" s="4">
        <v>41.76</v>
      </c>
      <c r="AA234" s="4">
        <v>335.15</v>
      </c>
      <c r="AB234" s="4">
        <v>63.26</v>
      </c>
      <c r="AC234" s="6">
        <v>3215</v>
      </c>
      <c r="AD234" s="39">
        <v>106.59284098950985</v>
      </c>
    </row>
    <row r="235" spans="1:30" x14ac:dyDescent="0.2">
      <c r="A235" s="1">
        <v>43617</v>
      </c>
      <c r="B235" s="38">
        <v>15.15</v>
      </c>
      <c r="C235" s="2">
        <v>214.4</v>
      </c>
      <c r="D235" s="50">
        <v>225.53700000000001</v>
      </c>
      <c r="E235" s="50">
        <v>274.68490000000003</v>
      </c>
      <c r="F235" s="50">
        <v>334.94023434959956</v>
      </c>
      <c r="G235" s="50">
        <v>352.50966334260147</v>
      </c>
      <c r="H235" s="40">
        <v>43.789400000000001</v>
      </c>
      <c r="I235" s="54">
        <v>807.9</v>
      </c>
      <c r="J235" s="6">
        <v>2530</v>
      </c>
      <c r="K235" s="12">
        <v>3.6154122042477345E-2</v>
      </c>
      <c r="L235" s="12">
        <v>3.3882411274746789E-2</v>
      </c>
      <c r="M235" s="9">
        <v>91.470592908754384</v>
      </c>
      <c r="N235" s="8">
        <v>433.36839302775684</v>
      </c>
      <c r="O235" s="4">
        <v>2.2129735935706085</v>
      </c>
      <c r="P235" s="6">
        <v>4468</v>
      </c>
      <c r="Q235" s="4">
        <v>12.15</v>
      </c>
      <c r="R235" s="50">
        <f t="shared" si="0"/>
        <v>3</v>
      </c>
      <c r="S235" s="4">
        <v>14.15</v>
      </c>
      <c r="T235" s="53">
        <v>7.9000000000000001E-2</v>
      </c>
      <c r="U235" s="6">
        <v>49724.973150000013</v>
      </c>
      <c r="V235" s="6">
        <v>15712.78657</v>
      </c>
      <c r="W235" s="6">
        <v>201615.07421844703</v>
      </c>
      <c r="X235" s="49">
        <v>112823</v>
      </c>
      <c r="Y235" s="6">
        <v>182140</v>
      </c>
      <c r="Z235" s="4">
        <v>41.76</v>
      </c>
      <c r="AA235" s="4">
        <v>338.3</v>
      </c>
      <c r="AB235" s="4">
        <v>66.010000000000005</v>
      </c>
      <c r="AC235" s="6">
        <v>3072</v>
      </c>
      <c r="AD235" s="39">
        <v>102.89108444726023</v>
      </c>
    </row>
    <row r="236" spans="1:30" x14ac:dyDescent="0.2">
      <c r="A236" s="1">
        <v>43647</v>
      </c>
      <c r="B236" s="38">
        <v>15.31</v>
      </c>
      <c r="C236" s="2">
        <v>218.35025326866224</v>
      </c>
      <c r="D236" s="50">
        <v>230.494</v>
      </c>
      <c r="E236" s="50">
        <v>282.06689999999998</v>
      </c>
      <c r="F236" s="50">
        <v>335.19859720381254</v>
      </c>
      <c r="G236" s="50">
        <v>361.08016611689055</v>
      </c>
      <c r="H236" s="40">
        <v>42.543399999999998</v>
      </c>
      <c r="I236" s="54">
        <v>897.4</v>
      </c>
      <c r="J236" s="6">
        <v>2756</v>
      </c>
      <c r="K236" s="12">
        <v>3.5030721566706356E-2</v>
      </c>
      <c r="L236" s="12">
        <v>3.2961422508987204E-2</v>
      </c>
      <c r="M236" s="11">
        <v>95.475302653937831</v>
      </c>
      <c r="N236" s="8">
        <v>468.16681154206339</v>
      </c>
      <c r="O236" s="4">
        <v>2.4757667249324644</v>
      </c>
      <c r="P236" s="6">
        <v>4461</v>
      </c>
      <c r="Q236" s="4">
        <v>12.19</v>
      </c>
      <c r="R236" s="50">
        <f t="shared" si="0"/>
        <v>3.120000000000001</v>
      </c>
      <c r="S236" s="4">
        <v>15.27</v>
      </c>
      <c r="T236" s="53">
        <v>8.3000000000000004E-2</v>
      </c>
      <c r="U236" s="6">
        <v>61674.390539999986</v>
      </c>
      <c r="V236" s="6">
        <v>19361.283440000003</v>
      </c>
      <c r="W236" s="6">
        <v>221281.36835260119</v>
      </c>
      <c r="X236" s="49">
        <v>118952</v>
      </c>
      <c r="Y236" s="6">
        <v>184898</v>
      </c>
      <c r="Z236" s="4">
        <v>43.1</v>
      </c>
      <c r="AA236" s="4">
        <v>343.71</v>
      </c>
      <c r="AB236" s="4">
        <v>66.86</v>
      </c>
      <c r="AC236" s="6">
        <v>3022</v>
      </c>
      <c r="AD236" s="39">
        <v>101.06421117773988</v>
      </c>
    </row>
    <row r="237" spans="1:30" x14ac:dyDescent="0.2">
      <c r="A237" s="1">
        <v>43678</v>
      </c>
      <c r="B237" s="38">
        <v>15.38</v>
      </c>
      <c r="C237" s="2">
        <v>220.52</v>
      </c>
      <c r="D237" s="50">
        <v>239.60769999999999</v>
      </c>
      <c r="E237" s="50">
        <v>290.03629999999998</v>
      </c>
      <c r="F237" s="50">
        <v>372.78579027767711</v>
      </c>
      <c r="G237" s="50">
        <v>371.92796897127425</v>
      </c>
      <c r="H237" s="40">
        <v>52.7271</v>
      </c>
      <c r="I237" s="54">
        <v>967.1</v>
      </c>
      <c r="J237" s="6">
        <v>2994</v>
      </c>
      <c r="K237" s="10">
        <v>3.5990676481464999E-2</v>
      </c>
      <c r="L237" s="10">
        <v>3.4070738210294202E-2</v>
      </c>
      <c r="M237" s="11">
        <v>74.380374445312498</v>
      </c>
      <c r="N237" s="8">
        <v>372.8651134887532</v>
      </c>
      <c r="O237" s="4">
        <v>2.3537374041209205</v>
      </c>
      <c r="P237" s="6">
        <v>5527</v>
      </c>
      <c r="Q237" s="4">
        <v>13.9</v>
      </c>
      <c r="R237" s="50">
        <f t="shared" si="0"/>
        <v>1.4800000000000004</v>
      </c>
      <c r="S237" s="4">
        <v>16.38</v>
      </c>
      <c r="T237" s="53">
        <v>3.3000000000000002E-2</v>
      </c>
      <c r="U237" s="6">
        <v>75579.523419999998</v>
      </c>
      <c r="V237" s="6">
        <v>24249.866420000002</v>
      </c>
      <c r="W237" s="6">
        <v>206209.09219894046</v>
      </c>
      <c r="X237" s="49">
        <v>131118</v>
      </c>
      <c r="Y237" s="6">
        <v>191742</v>
      </c>
      <c r="Z237" s="4">
        <v>43.61</v>
      </c>
      <c r="AA237" s="4">
        <v>352.33</v>
      </c>
      <c r="AB237" s="4">
        <v>68.03</v>
      </c>
      <c r="AC237" s="6">
        <v>3070</v>
      </c>
      <c r="AD237" s="39">
        <v>100.29965212921627</v>
      </c>
    </row>
    <row r="238" spans="1:30" x14ac:dyDescent="0.2">
      <c r="A238" s="1">
        <v>43709</v>
      </c>
      <c r="B238" s="38">
        <v>15.72</v>
      </c>
      <c r="C238" s="2">
        <v>226.29</v>
      </c>
      <c r="D238" s="50">
        <v>253.71019999999999</v>
      </c>
      <c r="E238" s="50">
        <v>294.57780000000002</v>
      </c>
      <c r="F238" s="50">
        <v>388.32093373494314</v>
      </c>
      <c r="G238" s="50">
        <v>386.63063650652748</v>
      </c>
      <c r="H238" s="40">
        <v>56.501399999999997</v>
      </c>
      <c r="I238" s="54">
        <v>986.5</v>
      </c>
      <c r="J238" s="6">
        <v>3136</v>
      </c>
      <c r="K238" s="10">
        <v>3.5510077524492298E-2</v>
      </c>
      <c r="L238" s="10">
        <v>3.3958814765289003E-2</v>
      </c>
      <c r="M238" s="11">
        <v>86.640487982580638</v>
      </c>
      <c r="N238" s="8">
        <v>354.91759485553791</v>
      </c>
      <c r="O238" s="4">
        <v>2.2245409015025044</v>
      </c>
      <c r="P238" s="6">
        <v>4690</v>
      </c>
      <c r="Q238" s="4">
        <v>14.21</v>
      </c>
      <c r="R238" s="50">
        <f t="shared" si="0"/>
        <v>1.5099999999999998</v>
      </c>
      <c r="S238" s="4">
        <v>16.8</v>
      </c>
      <c r="T238" s="53">
        <v>3.2000000000000001E-2</v>
      </c>
      <c r="U238" s="6">
        <v>78832.482820000005</v>
      </c>
      <c r="V238" s="6">
        <v>25590.818630000002</v>
      </c>
      <c r="W238" s="6">
        <v>210450.52534849194</v>
      </c>
      <c r="X238" s="49">
        <v>147867</v>
      </c>
      <c r="Y238" s="6">
        <v>179945</v>
      </c>
      <c r="Z238" s="4">
        <v>43.68</v>
      </c>
      <c r="AA238" s="4">
        <v>368.79</v>
      </c>
      <c r="AB238" s="4">
        <v>68.2</v>
      </c>
      <c r="AC238" s="6">
        <v>3105</v>
      </c>
      <c r="AD238" s="39">
        <v>99.63812689323936</v>
      </c>
    </row>
    <row r="239" spans="1:30" x14ac:dyDescent="0.2">
      <c r="A239" s="1">
        <v>43739</v>
      </c>
      <c r="B239" s="38">
        <v>16.11</v>
      </c>
      <c r="C239" s="2">
        <v>235.39</v>
      </c>
      <c r="D239" s="50">
        <v>262.06610000000001</v>
      </c>
      <c r="E239" s="50">
        <v>304.59399999999999</v>
      </c>
      <c r="F239" s="50">
        <v>402.34527996059893</v>
      </c>
      <c r="G239" s="50">
        <v>404.67242221897789</v>
      </c>
      <c r="H239" s="40">
        <v>58.530799999999999</v>
      </c>
      <c r="I239" s="54">
        <v>1021</v>
      </c>
      <c r="J239" s="6">
        <v>3111</v>
      </c>
      <c r="K239" s="10">
        <v>3.5466529935323302E-2</v>
      </c>
      <c r="L239" s="10">
        <v>3.3452506711015503E-2</v>
      </c>
      <c r="M239" s="11">
        <v>74.210285810282414</v>
      </c>
      <c r="N239" s="8">
        <v>346.56115490551559</v>
      </c>
      <c r="O239" s="4">
        <v>2.104588567034094</v>
      </c>
      <c r="P239" s="6">
        <v>5024</v>
      </c>
      <c r="Q239" s="4">
        <v>14.6</v>
      </c>
      <c r="R239" s="50">
        <f t="shared" si="0"/>
        <v>1.5099999999999998</v>
      </c>
      <c r="S239" s="4">
        <v>17.32</v>
      </c>
      <c r="T239" s="53">
        <v>3.2000000000000001E-2</v>
      </c>
      <c r="U239" s="6">
        <v>117909.46176999999</v>
      </c>
      <c r="V239" s="6">
        <v>36665.145280000004</v>
      </c>
      <c r="W239" s="6">
        <v>216492.09665196712</v>
      </c>
      <c r="X239" s="49">
        <v>149556</v>
      </c>
      <c r="Y239" s="6">
        <v>197643</v>
      </c>
      <c r="Z239" s="4">
        <v>43.7</v>
      </c>
      <c r="AA239" s="4">
        <v>373.2</v>
      </c>
      <c r="AB239" s="4">
        <v>73.63</v>
      </c>
      <c r="AC239" s="6">
        <v>3137</v>
      </c>
      <c r="AD239" s="39">
        <v>100.8202231863725</v>
      </c>
    </row>
    <row r="240" spans="1:30" x14ac:dyDescent="0.2">
      <c r="A240" s="1">
        <v>43770</v>
      </c>
      <c r="B240" s="38">
        <v>16.43</v>
      </c>
      <c r="C240" s="2">
        <v>244.07</v>
      </c>
      <c r="D240" s="50">
        <v>273.2158</v>
      </c>
      <c r="E240" s="50">
        <v>309.04750000000001</v>
      </c>
      <c r="F240" s="50">
        <v>424.02790085164941</v>
      </c>
      <c r="G240" s="50">
        <v>414.07930654264771</v>
      </c>
      <c r="H240" s="40">
        <v>59.738100000000003</v>
      </c>
      <c r="I240" s="54">
        <v>961.4</v>
      </c>
      <c r="J240" s="6">
        <v>3028</v>
      </c>
      <c r="K240" s="10">
        <v>3.5025333084855358E-2</v>
      </c>
      <c r="L240" s="10">
        <v>3.283409310041064E-2</v>
      </c>
      <c r="M240" s="11">
        <v>83.03980519039925</v>
      </c>
      <c r="N240" s="8">
        <v>362.83561179567045</v>
      </c>
      <c r="O240" s="4">
        <v>1.9165237278444829</v>
      </c>
      <c r="P240" s="6">
        <v>5251</v>
      </c>
      <c r="Q240" s="4">
        <v>15.16</v>
      </c>
      <c r="R240" s="50">
        <f t="shared" si="0"/>
        <v>1.2699999999999996</v>
      </c>
      <c r="S240" s="4">
        <v>17.93</v>
      </c>
      <c r="T240" s="53">
        <v>2.7E-2</v>
      </c>
      <c r="U240" s="6">
        <v>114987.73327</v>
      </c>
      <c r="V240" s="6">
        <v>36304.601600000002</v>
      </c>
      <c r="W240" s="6">
        <v>202079</v>
      </c>
      <c r="X240" s="49">
        <v>141179</v>
      </c>
      <c r="Y240" s="6">
        <v>188181</v>
      </c>
      <c r="Z240" s="4">
        <v>44.85</v>
      </c>
      <c r="AA240" s="4">
        <v>368.01</v>
      </c>
      <c r="AB240" s="4">
        <v>77.72</v>
      </c>
      <c r="AC240" s="6">
        <v>3288</v>
      </c>
      <c r="AD240" s="39">
        <v>102.45348449740578</v>
      </c>
    </row>
    <row r="241" spans="1:30" x14ac:dyDescent="0.2">
      <c r="A241" s="1">
        <v>43800</v>
      </c>
      <c r="B241" s="38">
        <v>16.82</v>
      </c>
      <c r="C241" s="2">
        <v>248.93</v>
      </c>
      <c r="D241" s="50">
        <v>283.44420000000002</v>
      </c>
      <c r="E241" s="50">
        <v>315.33210000000003</v>
      </c>
      <c r="F241" s="50">
        <v>439.65665080461702</v>
      </c>
      <c r="G241" s="50">
        <v>427.95443127969486</v>
      </c>
      <c r="H241" s="40">
        <v>59.883200000000002</v>
      </c>
      <c r="I241" s="54">
        <v>946.6</v>
      </c>
      <c r="J241" s="6">
        <v>2934</v>
      </c>
      <c r="K241" s="10">
        <v>3.49717553396834E-2</v>
      </c>
      <c r="L241" s="10">
        <v>3.3006008140254298E-2</v>
      </c>
      <c r="M241" s="9">
        <v>84.230936767828382</v>
      </c>
      <c r="N241" s="8">
        <v>377.49876290561656</v>
      </c>
      <c r="O241" s="4">
        <v>2.029603315571344</v>
      </c>
      <c r="P241" s="6">
        <v>5397</v>
      </c>
      <c r="Q241" s="4">
        <v>15.44</v>
      </c>
      <c r="R241" s="50">
        <f t="shared" si="0"/>
        <v>1.3800000000000008</v>
      </c>
      <c r="S241" s="4">
        <v>18.28</v>
      </c>
      <c r="T241" s="53">
        <v>2.81E-2</v>
      </c>
      <c r="U241" s="6">
        <v>118211.31733999998</v>
      </c>
      <c r="V241" s="6">
        <v>38739.330550000006</v>
      </c>
      <c r="W241" s="6">
        <v>194732</v>
      </c>
      <c r="X241" s="49">
        <v>141503</v>
      </c>
      <c r="Y241" s="6">
        <v>176159</v>
      </c>
      <c r="Z241" s="4">
        <v>46.38</v>
      </c>
      <c r="AA241" s="4">
        <v>373.91</v>
      </c>
      <c r="AB241" s="4">
        <v>82.04</v>
      </c>
      <c r="AC241" s="6">
        <v>3215</v>
      </c>
      <c r="AD241" s="39">
        <v>103.54295239281635</v>
      </c>
    </row>
    <row r="242" spans="1:30" x14ac:dyDescent="0.2">
      <c r="A242" s="1">
        <v>43831</v>
      </c>
      <c r="B242" s="38">
        <v>17.260000000000002</v>
      </c>
      <c r="C242" s="2">
        <v>254.29</v>
      </c>
      <c r="D242" s="50">
        <v>289.82990000000001</v>
      </c>
      <c r="E242" s="50">
        <v>332.71370000000002</v>
      </c>
      <c r="F242" s="50">
        <v>446.27665728632201</v>
      </c>
      <c r="G242" s="50">
        <v>432.74497229371582</v>
      </c>
      <c r="H242" s="40">
        <v>60.011000000000003</v>
      </c>
      <c r="I242" s="54">
        <v>864.9</v>
      </c>
      <c r="J242" s="6">
        <v>2701</v>
      </c>
      <c r="K242" s="7">
        <v>3.5200000000000002E-2</v>
      </c>
      <c r="L242" s="7">
        <v>3.2899999999999999E-2</v>
      </c>
      <c r="M242" s="6">
        <v>90</v>
      </c>
      <c r="N242" s="6">
        <v>406</v>
      </c>
      <c r="O242" s="4">
        <v>1.9391802556192155</v>
      </c>
      <c r="P242" s="6">
        <v>5000</v>
      </c>
      <c r="Q242" s="4">
        <v>15.7</v>
      </c>
      <c r="R242" s="50">
        <f t="shared" si="0"/>
        <v>1.5600000000000023</v>
      </c>
      <c r="S242" s="4">
        <v>18.55</v>
      </c>
      <c r="T242" s="53">
        <v>3.1699999999999999E-2</v>
      </c>
      <c r="U242" s="6">
        <v>107588</v>
      </c>
      <c r="V242" s="6">
        <v>33500</v>
      </c>
      <c r="W242" s="6">
        <v>193406</v>
      </c>
      <c r="X242" s="6">
        <v>136180</v>
      </c>
      <c r="Y242" s="6">
        <v>176362</v>
      </c>
      <c r="Z242" s="57">
        <v>50.25</v>
      </c>
      <c r="AA242" s="57">
        <v>383.77</v>
      </c>
      <c r="AB242" s="57">
        <v>92.17</v>
      </c>
      <c r="AC242" s="6">
        <v>3192</v>
      </c>
      <c r="AD242" s="39">
        <v>103.84479393326944</v>
      </c>
    </row>
    <row r="243" spans="1:30" x14ac:dyDescent="0.2">
      <c r="A243" s="1">
        <v>43862</v>
      </c>
      <c r="B243" s="38">
        <v>17.84</v>
      </c>
      <c r="C243" s="2">
        <v>260.29000000000002</v>
      </c>
      <c r="D243" s="50">
        <v>295.666</v>
      </c>
      <c r="E243" s="50">
        <v>336.79349999999999</v>
      </c>
      <c r="F243" s="50">
        <v>451.26123606663026</v>
      </c>
      <c r="G243" s="50">
        <v>439.5156452103385</v>
      </c>
      <c r="H243" s="40">
        <v>61.348399999999998</v>
      </c>
      <c r="I243" s="54">
        <v>771.2</v>
      </c>
      <c r="J243" s="6">
        <v>2550</v>
      </c>
      <c r="K243" s="7">
        <v>3.5700000000000003E-2</v>
      </c>
      <c r="L243" s="7">
        <v>3.3399999999999999E-2</v>
      </c>
      <c r="M243" s="6">
        <v>82</v>
      </c>
      <c r="N243" s="6">
        <v>447</v>
      </c>
      <c r="O243" s="4">
        <v>2.0552743378830334</v>
      </c>
      <c r="P243" s="6">
        <v>4838</v>
      </c>
      <c r="Q243" s="4">
        <v>15.75</v>
      </c>
      <c r="R243" s="50">
        <f t="shared" si="0"/>
        <v>2.09</v>
      </c>
      <c r="S243" s="4">
        <v>18.59</v>
      </c>
      <c r="T243" s="53">
        <v>4.1000000000000002E-2</v>
      </c>
      <c r="U243" s="6">
        <v>92279</v>
      </c>
      <c r="V243" s="6">
        <v>28589</v>
      </c>
      <c r="W243" s="6">
        <v>180759</v>
      </c>
      <c r="X243" s="6">
        <v>139649</v>
      </c>
      <c r="Y243" s="6">
        <v>165502</v>
      </c>
      <c r="Z243" s="57">
        <v>49.2</v>
      </c>
      <c r="AA243" s="57">
        <v>391.97</v>
      </c>
      <c r="AB243" s="57">
        <v>94.96</v>
      </c>
      <c r="AC243" s="6">
        <v>3003</v>
      </c>
      <c r="AD243" s="39">
        <v>102.85156430923657</v>
      </c>
    </row>
    <row r="244" spans="1:30" x14ac:dyDescent="0.2">
      <c r="A244" s="1">
        <v>43891</v>
      </c>
      <c r="B244" s="38">
        <v>18.079999999999998</v>
      </c>
      <c r="C244" s="2">
        <v>259.22000000000003</v>
      </c>
      <c r="D244" s="50">
        <v>305.55149999999998</v>
      </c>
      <c r="E244" s="50">
        <v>344.22120000000001</v>
      </c>
      <c r="F244" s="50">
        <v>455.58593620713128</v>
      </c>
      <c r="G244" s="50">
        <v>451.88633255578327</v>
      </c>
      <c r="H244" s="40">
        <v>63.122700000000002</v>
      </c>
      <c r="I244" s="54">
        <v>793.7</v>
      </c>
      <c r="J244" s="6">
        <v>2477</v>
      </c>
      <c r="K244" s="7">
        <v>3.6499999999999998E-2</v>
      </c>
      <c r="L244" s="7">
        <v>3.3799999999999997E-2</v>
      </c>
      <c r="M244" s="6">
        <v>79</v>
      </c>
      <c r="N244" s="6">
        <v>430</v>
      </c>
      <c r="O244" s="4">
        <v>2.1322874365115174</v>
      </c>
      <c r="P244" s="6">
        <v>4721</v>
      </c>
      <c r="Q244" s="4">
        <v>16.03</v>
      </c>
      <c r="R244" s="50">
        <f t="shared" si="0"/>
        <v>2.0499999999999972</v>
      </c>
      <c r="S244" s="4">
        <v>18.940000000000001</v>
      </c>
      <c r="T244" s="53">
        <v>3.95E-2</v>
      </c>
      <c r="U244" s="6">
        <v>74697</v>
      </c>
      <c r="V244" s="6">
        <v>23509</v>
      </c>
      <c r="W244" s="6">
        <v>201959</v>
      </c>
      <c r="X244" s="6">
        <v>129007</v>
      </c>
      <c r="Y244" s="6">
        <v>197208</v>
      </c>
      <c r="Z244" s="57">
        <v>49.54</v>
      </c>
      <c r="AA244" s="57">
        <v>403.35</v>
      </c>
      <c r="AB244" s="57">
        <v>95.9</v>
      </c>
      <c r="AC244" s="6">
        <v>2875</v>
      </c>
      <c r="AD244" s="39">
        <v>101.52456298283946</v>
      </c>
    </row>
    <row r="245" spans="1:30" x14ac:dyDescent="0.2">
      <c r="A245" s="1">
        <v>43922</v>
      </c>
      <c r="B245" s="38">
        <v>18.22</v>
      </c>
      <c r="C245" s="2">
        <v>255.33</v>
      </c>
      <c r="D245" s="50">
        <v>310.12430000000001</v>
      </c>
      <c r="E245" s="50">
        <v>347.64299999999997</v>
      </c>
      <c r="F245" s="50">
        <v>449.68453200359056</v>
      </c>
      <c r="G245" s="50">
        <v>454.82283706012009</v>
      </c>
      <c r="H245" s="40">
        <v>65.762</v>
      </c>
      <c r="I245" s="54">
        <v>793.6</v>
      </c>
      <c r="J245" s="6">
        <v>2563</v>
      </c>
      <c r="K245" s="7">
        <v>3.7199999999999997E-2</v>
      </c>
      <c r="L245" s="7">
        <v>3.44E-2</v>
      </c>
      <c r="M245" s="6">
        <v>71</v>
      </c>
      <c r="N245" s="6">
        <v>421</v>
      </c>
      <c r="O245" s="4">
        <v>2.2073952498186267</v>
      </c>
      <c r="P245" s="6">
        <v>5388</v>
      </c>
      <c r="Q245" s="4">
        <v>16.350000000000001</v>
      </c>
      <c r="R245" s="50">
        <f t="shared" si="0"/>
        <v>1.8699999999999974</v>
      </c>
      <c r="S245" s="4">
        <v>19.41</v>
      </c>
      <c r="T245" s="53">
        <v>3.4099999999999998E-2</v>
      </c>
      <c r="U245" s="6">
        <v>64066</v>
      </c>
      <c r="V245" s="6">
        <v>20849</v>
      </c>
      <c r="W245" s="6">
        <v>225793.43608696311</v>
      </c>
      <c r="X245" s="6">
        <v>126322</v>
      </c>
      <c r="Y245" s="6">
        <v>216485</v>
      </c>
      <c r="Z245" s="57">
        <v>49.79</v>
      </c>
      <c r="AA245" s="57">
        <v>401.16</v>
      </c>
      <c r="AB245" s="57">
        <v>95.76</v>
      </c>
      <c r="AC245" s="6">
        <v>2764</v>
      </c>
      <c r="AD245" s="39">
        <v>95.753672393902946</v>
      </c>
    </row>
    <row r="246" spans="1:30" x14ac:dyDescent="0.2">
      <c r="A246" s="1">
        <v>43952</v>
      </c>
      <c r="B246" s="38">
        <v>18.239999999999998</v>
      </c>
      <c r="C246" s="2">
        <v>253.21</v>
      </c>
      <c r="D246" s="50">
        <v>314.90870000000001</v>
      </c>
      <c r="E246" s="50">
        <v>350.36430000000001</v>
      </c>
      <c r="F246" s="50">
        <v>451.32869372994327</v>
      </c>
      <c r="G246" s="50">
        <v>456.64225625874343</v>
      </c>
      <c r="H246" s="40">
        <v>67.725499999999997</v>
      </c>
      <c r="I246" s="54">
        <v>870.5</v>
      </c>
      <c r="J246" s="6">
        <v>2712</v>
      </c>
      <c r="K246" s="7">
        <v>3.7600000000000001E-2</v>
      </c>
      <c r="L246" s="7">
        <v>3.4700000000000002E-2</v>
      </c>
      <c r="M246" s="6">
        <v>66</v>
      </c>
      <c r="N246" s="6">
        <v>397</v>
      </c>
      <c r="O246" s="4">
        <v>2.3143996013951167</v>
      </c>
      <c r="P246" s="6">
        <v>5651</v>
      </c>
      <c r="Q246" s="4">
        <v>16.71</v>
      </c>
      <c r="R246" s="50">
        <f t="shared" si="0"/>
        <v>1.5299999999999976</v>
      </c>
      <c r="S246" s="4">
        <v>20.05</v>
      </c>
      <c r="T246" s="53">
        <v>2.63E-2</v>
      </c>
      <c r="U246" s="6">
        <v>66774</v>
      </c>
      <c r="V246" s="6">
        <v>21504</v>
      </c>
      <c r="W246" s="6">
        <v>209961.23439147291</v>
      </c>
      <c r="X246" s="6">
        <v>145807</v>
      </c>
      <c r="Y246" s="6">
        <v>199853</v>
      </c>
      <c r="Z246" s="57">
        <v>49.82</v>
      </c>
      <c r="AA246" s="57">
        <v>414.77</v>
      </c>
      <c r="AB246" s="57">
        <v>95.05</v>
      </c>
      <c r="AC246" s="6">
        <v>2711</v>
      </c>
      <c r="AD246" s="39">
        <v>94.425474409690707</v>
      </c>
    </row>
    <row r="247" spans="1:30" x14ac:dyDescent="0.2">
      <c r="A247" s="1">
        <v>43983</v>
      </c>
      <c r="B247" s="38">
        <v>18.25</v>
      </c>
      <c r="C247" s="2">
        <v>254.75</v>
      </c>
      <c r="D247" s="50">
        <v>321.97379999999998</v>
      </c>
      <c r="E247" s="50">
        <v>352.79</v>
      </c>
      <c r="F247" s="50">
        <v>467.84454369481136</v>
      </c>
      <c r="G247" s="50">
        <v>459.47567833311791</v>
      </c>
      <c r="H247" s="40">
        <v>69.540700000000001</v>
      </c>
      <c r="I247" s="54">
        <v>893.9</v>
      </c>
      <c r="J247" s="6">
        <v>2893</v>
      </c>
      <c r="K247" s="7">
        <v>3.7400000000000003E-2</v>
      </c>
      <c r="L247" s="7">
        <v>3.4299999999999997E-2</v>
      </c>
      <c r="M247" s="6">
        <v>66</v>
      </c>
      <c r="N247" s="6">
        <v>374</v>
      </c>
      <c r="O247" s="4">
        <v>2.1701978227788832</v>
      </c>
      <c r="P247" s="6">
        <v>6580</v>
      </c>
      <c r="Q247" s="4">
        <v>17.329999999999998</v>
      </c>
      <c r="R247" s="50">
        <f t="shared" si="0"/>
        <v>0.92000000000000171</v>
      </c>
      <c r="S247" s="4">
        <v>21.01</v>
      </c>
      <c r="T247" s="53">
        <v>1.55E-2</v>
      </c>
      <c r="U247" s="6">
        <v>65851</v>
      </c>
      <c r="V247" s="6">
        <v>22172</v>
      </c>
      <c r="W247" s="6">
        <v>227866.01251319709</v>
      </c>
      <c r="X247" s="6">
        <v>153760</v>
      </c>
      <c r="Y247" s="6">
        <v>203478</v>
      </c>
      <c r="Z247" s="57">
        <v>50.11</v>
      </c>
      <c r="AA247" s="57">
        <v>415.01</v>
      </c>
      <c r="AB247" s="57">
        <v>94.59</v>
      </c>
      <c r="AC247" s="6">
        <v>2795</v>
      </c>
      <c r="AD247" s="39">
        <v>98.3</v>
      </c>
    </row>
    <row r="248" spans="1:30" x14ac:dyDescent="0.2">
      <c r="A248" s="1">
        <v>44013</v>
      </c>
      <c r="B248" s="38">
        <v>18.329999999999998</v>
      </c>
      <c r="C248" s="2">
        <v>257.61</v>
      </c>
      <c r="D248" s="50">
        <v>328.20139999999998</v>
      </c>
      <c r="E248" s="50">
        <v>357.90719999999999</v>
      </c>
      <c r="F248" s="50">
        <v>484.3679825340194</v>
      </c>
      <c r="G248" s="50">
        <v>460.21848683790472</v>
      </c>
      <c r="H248" s="40">
        <v>71.474900000000005</v>
      </c>
      <c r="I248" s="54">
        <v>965.4</v>
      </c>
      <c r="J248" s="6">
        <v>3029</v>
      </c>
      <c r="K248" s="7">
        <v>3.7100000000000001E-2</v>
      </c>
      <c r="L248" s="7">
        <v>3.4299999999999997E-2</v>
      </c>
      <c r="M248" s="6">
        <v>65</v>
      </c>
      <c r="N248" s="6">
        <v>361</v>
      </c>
      <c r="O248" s="4">
        <v>2.0058202198749728</v>
      </c>
      <c r="P248" s="6">
        <v>6609</v>
      </c>
      <c r="Q248" s="4">
        <v>17.79</v>
      </c>
      <c r="R248" s="50">
        <f t="shared" si="0"/>
        <v>0.53999999999999915</v>
      </c>
      <c r="S248" s="4">
        <v>21.47</v>
      </c>
      <c r="T248" s="53">
        <v>1.03E-2</v>
      </c>
      <c r="U248" s="6">
        <v>99961</v>
      </c>
      <c r="V248" s="6">
        <v>34918</v>
      </c>
      <c r="W248" s="6">
        <v>215977.52836172219</v>
      </c>
      <c r="X248" s="6">
        <v>145885</v>
      </c>
      <c r="Y248" s="6">
        <v>197940</v>
      </c>
      <c r="Z248" s="57">
        <v>50.92</v>
      </c>
      <c r="AA248" s="57">
        <v>417.88</v>
      </c>
      <c r="AB248" s="57">
        <v>97.44</v>
      </c>
      <c r="AC248" s="6">
        <v>3213</v>
      </c>
      <c r="AD248" s="39">
        <v>102</v>
      </c>
    </row>
    <row r="249" spans="1:30" x14ac:dyDescent="0.2">
      <c r="A249" s="1">
        <v>44044</v>
      </c>
      <c r="B249" s="38">
        <v>18.649999999999999</v>
      </c>
      <c r="C249" s="2">
        <v>265.52</v>
      </c>
      <c r="D249" s="50">
        <v>337.06319999999999</v>
      </c>
      <c r="E249" s="50">
        <v>365.94920000000002</v>
      </c>
      <c r="F249" s="50">
        <v>504.24820429004302</v>
      </c>
      <c r="G249" s="50">
        <v>471.08310175874738</v>
      </c>
      <c r="H249" s="40">
        <v>73.293000000000006</v>
      </c>
      <c r="I249" s="54">
        <v>1015.6</v>
      </c>
      <c r="J249" s="6">
        <v>3220</v>
      </c>
      <c r="K249" s="7">
        <v>3.6799999999999999E-2</v>
      </c>
      <c r="L249" s="7">
        <v>3.3700000000000001E-2</v>
      </c>
      <c r="M249" s="6">
        <v>66</v>
      </c>
      <c r="N249" s="6">
        <v>344</v>
      </c>
      <c r="O249" s="4">
        <v>1.837706511175899</v>
      </c>
      <c r="P249" s="6">
        <v>6980</v>
      </c>
      <c r="Q249" s="4">
        <v>18.59</v>
      </c>
      <c r="R249" s="50">
        <f t="shared" si="0"/>
        <v>5.9999999999998721E-2</v>
      </c>
      <c r="S249" s="4">
        <v>21.63</v>
      </c>
      <c r="T249" s="53">
        <v>5.0000000000000001E-3</v>
      </c>
      <c r="U249" s="6">
        <v>102008</v>
      </c>
      <c r="V249" s="6">
        <v>35352</v>
      </c>
      <c r="W249" s="6">
        <v>225348.50590777845</v>
      </c>
      <c r="X249" s="6">
        <v>151350</v>
      </c>
      <c r="Y249" s="6">
        <v>190778</v>
      </c>
      <c r="Z249" s="57">
        <v>52.62</v>
      </c>
      <c r="AA249" s="57">
        <v>424.36</v>
      </c>
      <c r="AB249" s="57">
        <v>100.83</v>
      </c>
      <c r="AC249" s="6">
        <v>2969</v>
      </c>
      <c r="AD249" s="39">
        <v>102.1</v>
      </c>
    </row>
    <row r="250" spans="1:30" x14ac:dyDescent="0.2">
      <c r="A250" s="1">
        <v>44075</v>
      </c>
      <c r="B250" s="38">
        <v>19.07</v>
      </c>
      <c r="C250" s="2">
        <v>271.74</v>
      </c>
      <c r="D250" s="50">
        <v>346.6207</v>
      </c>
      <c r="E250" s="50">
        <v>363.57569999999998</v>
      </c>
      <c r="F250" s="50">
        <v>522.8734298547995</v>
      </c>
      <c r="G250" s="50">
        <v>473.99180137845696</v>
      </c>
      <c r="H250" s="40">
        <v>75.198599999999999</v>
      </c>
      <c r="I250" s="54">
        <v>1022.3</v>
      </c>
      <c r="J250" s="6">
        <v>3356</v>
      </c>
      <c r="K250" s="7">
        <v>3.6700000000000003E-2</v>
      </c>
      <c r="L250" s="7">
        <v>3.3700000000000001E-2</v>
      </c>
      <c r="M250" s="6">
        <v>66</v>
      </c>
      <c r="N250" s="6">
        <v>333</v>
      </c>
      <c r="O250" s="4">
        <v>1.6168790474200962</v>
      </c>
      <c r="P250" s="6">
        <v>6822</v>
      </c>
      <c r="Q250" s="4">
        <v>19.41</v>
      </c>
      <c r="R250" s="50">
        <f t="shared" si="0"/>
        <v>-0.33999999999999986</v>
      </c>
      <c r="S250" s="4">
        <v>22.12</v>
      </c>
      <c r="T250" s="53">
        <v>-2E-3</v>
      </c>
      <c r="U250" s="6">
        <v>117394</v>
      </c>
      <c r="V250" s="6">
        <v>38891</v>
      </c>
      <c r="W250" s="6">
        <v>217292.56875188643</v>
      </c>
      <c r="X250" s="6">
        <v>145577</v>
      </c>
      <c r="Y250" s="6">
        <v>190044</v>
      </c>
      <c r="Z250" s="57">
        <v>52.55</v>
      </c>
      <c r="AA250" s="57">
        <v>428.07</v>
      </c>
      <c r="AB250" s="57">
        <v>105.78</v>
      </c>
      <c r="AC250" s="6">
        <v>2935</v>
      </c>
      <c r="AD250" s="39">
        <v>102.2</v>
      </c>
    </row>
    <row r="251" spans="1:30" x14ac:dyDescent="0.2">
      <c r="A251" s="1">
        <v>44105</v>
      </c>
      <c r="B251" s="38">
        <v>19.59</v>
      </c>
      <c r="C251" s="2">
        <v>283.41000000000003</v>
      </c>
      <c r="D251" s="50">
        <v>359.65699999999998</v>
      </c>
      <c r="E251" s="50">
        <v>371.8535</v>
      </c>
      <c r="F251" s="50">
        <v>547.26578034077966</v>
      </c>
      <c r="G251" s="50">
        <v>482.69456808788374</v>
      </c>
      <c r="H251" s="40">
        <v>77.569299999999998</v>
      </c>
      <c r="I251" s="54">
        <v>1079.2</v>
      </c>
      <c r="J251" s="6">
        <v>3420</v>
      </c>
      <c r="K251" s="7">
        <v>3.61E-2</v>
      </c>
      <c r="L251" s="7">
        <v>3.3399999999999999E-2</v>
      </c>
      <c r="M251" s="6">
        <v>65</v>
      </c>
      <c r="N251" s="6">
        <v>325</v>
      </c>
      <c r="O251" s="4">
        <v>1.3803872579637726</v>
      </c>
      <c r="P251" s="6">
        <v>6687</v>
      </c>
      <c r="Q251" s="4">
        <v>20.72</v>
      </c>
      <c r="R251" s="50">
        <f t="shared" si="0"/>
        <v>-1.129999999999999</v>
      </c>
      <c r="S251" s="4">
        <v>24.54</v>
      </c>
      <c r="T251" s="53">
        <v>-1.2E-2</v>
      </c>
      <c r="U251" s="6">
        <v>131479</v>
      </c>
      <c r="V251" s="6">
        <v>42605</v>
      </c>
      <c r="W251" s="6">
        <v>223469</v>
      </c>
      <c r="X251" s="6">
        <v>145051</v>
      </c>
      <c r="Y251" s="6">
        <v>192355</v>
      </c>
      <c r="Z251" s="57">
        <v>53.83</v>
      </c>
      <c r="AA251" s="57">
        <v>434.25</v>
      </c>
      <c r="AB251" s="57">
        <v>109.1</v>
      </c>
      <c r="AC251" s="6">
        <v>3039</v>
      </c>
      <c r="AD251" s="39">
        <v>104.3</v>
      </c>
    </row>
    <row r="252" spans="1:30" x14ac:dyDescent="0.2">
      <c r="A252" s="1">
        <v>44136</v>
      </c>
      <c r="B252" s="38">
        <v>20.37</v>
      </c>
      <c r="C252" s="2">
        <v>299.7</v>
      </c>
      <c r="D252" s="50">
        <v>371.02109999999999</v>
      </c>
      <c r="E252" s="50">
        <v>378.71789999999999</v>
      </c>
      <c r="F252" s="50">
        <v>570.09441534688449</v>
      </c>
      <c r="G252" s="50">
        <v>488.2614455280148</v>
      </c>
      <c r="H252" s="40">
        <v>79.933199999999999</v>
      </c>
      <c r="I252" s="54">
        <v>1030.4000000000001</v>
      </c>
      <c r="J252" s="6">
        <v>3370</v>
      </c>
      <c r="K252" s="7">
        <v>3.56E-2</v>
      </c>
      <c r="L252" s="7">
        <v>3.27E-2</v>
      </c>
      <c r="M252" s="6">
        <v>72</v>
      </c>
      <c r="N252" s="6">
        <v>337</v>
      </c>
      <c r="O252" s="4">
        <v>1.3404461687681863</v>
      </c>
      <c r="P252" s="6">
        <v>6416</v>
      </c>
      <c r="Q252" s="4">
        <v>21.96</v>
      </c>
      <c r="R252" s="50">
        <f t="shared" si="0"/>
        <v>-1.5899999999999999</v>
      </c>
      <c r="S252" s="4">
        <v>25.86</v>
      </c>
      <c r="T252" s="53">
        <v>-1.7000000000000001E-2</v>
      </c>
      <c r="U252" s="6">
        <v>130037</v>
      </c>
      <c r="V252" s="6">
        <v>43719</v>
      </c>
      <c r="W252" s="6">
        <v>209432</v>
      </c>
      <c r="X252" s="6">
        <v>140931</v>
      </c>
      <c r="Y252" s="6">
        <v>176678</v>
      </c>
      <c r="Z252" s="57">
        <v>54.62</v>
      </c>
      <c r="AA252" s="57">
        <v>436.33</v>
      </c>
      <c r="AB252" s="57">
        <v>112.4</v>
      </c>
      <c r="AC252" s="6">
        <v>3011</v>
      </c>
      <c r="AD252" s="39">
        <v>105.4</v>
      </c>
    </row>
    <row r="253" spans="1:30" x14ac:dyDescent="0.2">
      <c r="A253" s="1">
        <v>44166</v>
      </c>
      <c r="B253" s="38">
        <v>21.36</v>
      </c>
      <c r="C253" s="2">
        <v>314.26</v>
      </c>
      <c r="D253" s="50">
        <v>385.88260000000002</v>
      </c>
      <c r="E253" s="50">
        <v>378.94459999999998</v>
      </c>
      <c r="F253" s="50">
        <v>595.18972645761346</v>
      </c>
      <c r="G253" s="50">
        <v>493.78335152126027</v>
      </c>
      <c r="H253" s="40">
        <v>82.637900000000002</v>
      </c>
      <c r="I253" s="54">
        <v>1012.3</v>
      </c>
      <c r="J253" s="6">
        <v>3192</v>
      </c>
      <c r="K253" s="7">
        <v>3.56E-2</v>
      </c>
      <c r="L253" s="7">
        <v>3.2599999999999997E-2</v>
      </c>
      <c r="M253" s="6">
        <v>76</v>
      </c>
      <c r="N253" s="6">
        <v>359</v>
      </c>
      <c r="O253" s="4">
        <v>1.3220421591324478</v>
      </c>
      <c r="P253" s="6">
        <v>6498</v>
      </c>
      <c r="Q253" s="4">
        <v>22.84</v>
      </c>
      <c r="R253" s="50">
        <f t="shared" si="0"/>
        <v>-1.4800000000000004</v>
      </c>
      <c r="S253" s="4">
        <v>27.12</v>
      </c>
      <c r="T253" s="53">
        <v>-1.1900000000000001E-2</v>
      </c>
      <c r="U253" s="6">
        <v>89129</v>
      </c>
      <c r="V253" s="6">
        <v>27320</v>
      </c>
      <c r="W253" s="6">
        <v>217366</v>
      </c>
      <c r="X253" s="6">
        <v>138334</v>
      </c>
      <c r="Y253" s="6">
        <v>191370</v>
      </c>
      <c r="Z253" s="57">
        <v>54.9</v>
      </c>
      <c r="AA253" s="57">
        <v>439.31</v>
      </c>
      <c r="AB253" s="57">
        <v>115.49</v>
      </c>
      <c r="AC253" s="6">
        <v>3196</v>
      </c>
      <c r="AD253" s="39">
        <v>109.2</v>
      </c>
    </row>
    <row r="254" spans="1:30" x14ac:dyDescent="0.2">
      <c r="A254" s="1">
        <v>44197</v>
      </c>
      <c r="B254" s="38">
        <v>22.74</v>
      </c>
      <c r="C254" s="2">
        <v>334.38</v>
      </c>
      <c r="D254" s="50">
        <v>401.50709999999998</v>
      </c>
      <c r="E254" s="50">
        <v>386.8947</v>
      </c>
      <c r="F254" s="50">
        <v>628.266822567963</v>
      </c>
      <c r="G254" s="50">
        <v>509.59888260665531</v>
      </c>
      <c r="H254" s="40">
        <v>85.970799999999997</v>
      </c>
      <c r="I254" s="54">
        <v>931.3</v>
      </c>
      <c r="J254" s="6">
        <v>2966</v>
      </c>
      <c r="K254" s="7">
        <v>3.5700000000000003E-2</v>
      </c>
      <c r="L254" s="7">
        <v>3.2500000000000001E-2</v>
      </c>
      <c r="M254" s="6">
        <v>80</v>
      </c>
      <c r="N254" s="6">
        <v>379</v>
      </c>
      <c r="O254" s="4">
        <v>1.3260521500457458</v>
      </c>
      <c r="P254" s="6">
        <v>5869</v>
      </c>
      <c r="Q254" s="4">
        <v>23.67</v>
      </c>
      <c r="R254" s="50">
        <f t="shared" si="0"/>
        <v>-0.93000000000000327</v>
      </c>
      <c r="S254" s="4">
        <v>27.58</v>
      </c>
      <c r="T254" s="53">
        <v>-4.7000000000000002E-3</v>
      </c>
      <c r="U254" s="6">
        <v>136902</v>
      </c>
      <c r="V254" s="6">
        <v>44937</v>
      </c>
      <c r="W254" s="6">
        <v>212772</v>
      </c>
      <c r="X254" s="6">
        <v>134026</v>
      </c>
      <c r="Y254" s="6">
        <v>178468</v>
      </c>
      <c r="Z254" s="57">
        <v>56.57</v>
      </c>
      <c r="AA254" s="57">
        <v>449.58</v>
      </c>
      <c r="AB254" s="57">
        <v>116.53</v>
      </c>
      <c r="AC254" s="6">
        <v>3343</v>
      </c>
      <c r="AD254" s="39">
        <v>111.2</v>
      </c>
    </row>
    <row r="255" spans="1:30" x14ac:dyDescent="0.2">
      <c r="A255" s="1">
        <v>44228</v>
      </c>
      <c r="B255" s="38">
        <v>24.2</v>
      </c>
      <c r="C255" s="2">
        <v>349.43</v>
      </c>
      <c r="D255" s="50">
        <v>415.85950000000003</v>
      </c>
      <c r="E255" s="50">
        <v>394.9819</v>
      </c>
      <c r="F255" s="50">
        <v>666.5</v>
      </c>
      <c r="G255" s="50">
        <v>536.9</v>
      </c>
      <c r="H255" s="40">
        <v>88.674300000000002</v>
      </c>
      <c r="I255" s="54">
        <v>787.6</v>
      </c>
      <c r="J255" s="6">
        <v>2727</v>
      </c>
      <c r="K255" s="7">
        <v>3.6200000000000003E-2</v>
      </c>
      <c r="L255" s="7">
        <v>3.3099999999999997E-2</v>
      </c>
      <c r="M255" s="6">
        <v>83</v>
      </c>
      <c r="N255" s="6">
        <v>403</v>
      </c>
      <c r="O255" s="4">
        <v>1.3810670100207134</v>
      </c>
      <c r="P255" s="6">
        <v>6013</v>
      </c>
      <c r="Q255" s="4">
        <v>24.946999999999999</v>
      </c>
      <c r="R255" s="50">
        <f t="shared" si="0"/>
        <v>-0.74699999999999989</v>
      </c>
      <c r="S255" s="4">
        <v>29.44</v>
      </c>
      <c r="T255" s="53">
        <v>-2.2000000000000001E-3</v>
      </c>
      <c r="U255" s="6">
        <v>83746</v>
      </c>
      <c r="V255" s="6">
        <v>27010</v>
      </c>
      <c r="W255" s="6">
        <v>176597</v>
      </c>
      <c r="X255" s="6">
        <v>134518</v>
      </c>
      <c r="Y255" s="6">
        <v>160291</v>
      </c>
      <c r="Z255" s="57">
        <v>60.38</v>
      </c>
      <c r="AA255" s="57">
        <v>480.99</v>
      </c>
      <c r="AB255" s="57">
        <v>119.59</v>
      </c>
      <c r="AC255" s="6">
        <v>3537</v>
      </c>
      <c r="AD255" s="39">
        <v>113.1</v>
      </c>
    </row>
    <row r="256" spans="1:30" x14ac:dyDescent="0.2">
      <c r="A256" s="1">
        <v>44256</v>
      </c>
      <c r="B256" s="38">
        <v>26.09</v>
      </c>
      <c r="C256" s="2">
        <v>370</v>
      </c>
      <c r="D256" s="50">
        <v>435.8657</v>
      </c>
      <c r="E256" s="50">
        <v>429.1232</v>
      </c>
      <c r="F256" s="50">
        <v>692.44860000000006</v>
      </c>
      <c r="G256" s="50">
        <v>563.46510000000001</v>
      </c>
      <c r="H256" s="40">
        <v>91.066400000000002</v>
      </c>
      <c r="I256" s="54">
        <v>828.3</v>
      </c>
      <c r="J256" s="6">
        <v>2603</v>
      </c>
      <c r="K256" s="7">
        <v>3.6999999999999998E-2</v>
      </c>
      <c r="L256" s="7">
        <v>3.3500000000000002E-2</v>
      </c>
      <c r="M256" s="6">
        <v>77</v>
      </c>
      <c r="N256" s="6">
        <v>412</v>
      </c>
      <c r="O256" s="4">
        <v>1.497061511020598</v>
      </c>
      <c r="P256" s="6">
        <v>5706</v>
      </c>
      <c r="Q256" s="4">
        <v>26.5</v>
      </c>
      <c r="R256" s="50">
        <f t="shared" si="0"/>
        <v>-0.41000000000000014</v>
      </c>
      <c r="S256" s="4">
        <v>31.11</v>
      </c>
      <c r="T256" s="53">
        <v>3.8000000000000002E-4</v>
      </c>
      <c r="U256" s="6">
        <v>98282</v>
      </c>
      <c r="V256" s="6">
        <v>31306</v>
      </c>
      <c r="W256" s="6">
        <v>211825</v>
      </c>
      <c r="X256" s="6">
        <v>129003</v>
      </c>
      <c r="Y256" s="6">
        <v>188695</v>
      </c>
      <c r="Z256" s="57">
        <v>64.72</v>
      </c>
      <c r="AA256" s="57">
        <v>514.88</v>
      </c>
      <c r="AB256" s="57">
        <v>124.07</v>
      </c>
      <c r="AC256" s="6">
        <v>4223.5</v>
      </c>
      <c r="AD256" s="39">
        <v>117.5</v>
      </c>
    </row>
    <row r="257" spans="1:30" x14ac:dyDescent="0.2">
      <c r="A257" s="1">
        <v>44287</v>
      </c>
      <c r="B257" s="38">
        <v>28.17</v>
      </c>
      <c r="C257" s="2">
        <v>393.93</v>
      </c>
      <c r="D257" s="50">
        <v>453.65030000000002</v>
      </c>
      <c r="E257" s="50">
        <v>468.86810000000003</v>
      </c>
      <c r="F257" s="50">
        <v>725.45050000000003</v>
      </c>
      <c r="G257" s="50">
        <v>599.87459999999999</v>
      </c>
      <c r="H257" s="40">
        <v>92.863799999999998</v>
      </c>
      <c r="I257" s="54">
        <v>821.2</v>
      </c>
      <c r="J257" s="6">
        <v>2654</v>
      </c>
      <c r="K257" s="7">
        <v>3.7699999999999997E-2</v>
      </c>
      <c r="L257" s="7">
        <v>3.3799999999999997E-2</v>
      </c>
      <c r="M257" s="6">
        <v>77</v>
      </c>
      <c r="N257" s="6">
        <v>413</v>
      </c>
      <c r="O257" s="4">
        <v>1.4776063904809529</v>
      </c>
      <c r="P257" s="6">
        <v>6248</v>
      </c>
      <c r="Q257" s="4">
        <v>27.58</v>
      </c>
      <c r="R257" s="50">
        <f t="shared" si="0"/>
        <v>0.59000000000000341</v>
      </c>
      <c r="S257" s="4">
        <v>32.33</v>
      </c>
      <c r="T257" s="53">
        <v>8.6E-3</v>
      </c>
      <c r="U257" s="6">
        <v>69771</v>
      </c>
      <c r="V257" s="6">
        <v>21137</v>
      </c>
      <c r="W257" s="6">
        <v>209295</v>
      </c>
      <c r="X257" s="6">
        <v>119428</v>
      </c>
      <c r="Y257" s="6">
        <v>181370</v>
      </c>
      <c r="Z257" s="57">
        <v>69.28</v>
      </c>
      <c r="AA257" s="57">
        <v>564.36</v>
      </c>
      <c r="AB257" s="57">
        <v>131.47999999999999</v>
      </c>
      <c r="AC257" s="6">
        <v>4091</v>
      </c>
      <c r="AD257" s="39">
        <v>119.1</v>
      </c>
    </row>
    <row r="258" spans="1:30" x14ac:dyDescent="0.2">
      <c r="A258" s="1">
        <v>44317</v>
      </c>
      <c r="B258" s="38">
        <v>29.77</v>
      </c>
      <c r="C258" s="2">
        <v>410.37</v>
      </c>
      <c r="D258" s="50">
        <v>468.72500000000002</v>
      </c>
      <c r="E258" s="50">
        <v>481.95769999999999</v>
      </c>
      <c r="F258" s="50">
        <v>748.83</v>
      </c>
      <c r="G258" s="50">
        <v>622.01</v>
      </c>
      <c r="H258" s="40">
        <v>94.104799999999997</v>
      </c>
      <c r="I258" s="54">
        <v>900.2</v>
      </c>
      <c r="J258" s="6">
        <v>2810</v>
      </c>
      <c r="K258" s="7">
        <v>3.8199999999999998E-2</v>
      </c>
      <c r="L258" s="7">
        <v>3.44E-2</v>
      </c>
      <c r="M258" s="6">
        <v>70</v>
      </c>
      <c r="N258" s="6">
        <v>393</v>
      </c>
      <c r="O258" s="4">
        <v>1.4530731995791495</v>
      </c>
      <c r="P258" s="6">
        <v>6512</v>
      </c>
      <c r="Q258" s="4">
        <v>28.975000000000001</v>
      </c>
      <c r="R258" s="50">
        <f t="shared" si="0"/>
        <v>0.79499999999999815</v>
      </c>
      <c r="S258" s="4">
        <v>34.11</v>
      </c>
      <c r="T258" s="53">
        <v>1.49E-2</v>
      </c>
      <c r="U258" s="6">
        <v>107076</v>
      </c>
      <c r="V258" s="6">
        <v>31670</v>
      </c>
      <c r="W258" s="6">
        <v>194555</v>
      </c>
      <c r="X258" s="6">
        <v>113540</v>
      </c>
      <c r="Y258" s="6">
        <v>175455</v>
      </c>
      <c r="Z258" s="57">
        <v>71.58</v>
      </c>
      <c r="AA258" s="57">
        <v>591.62</v>
      </c>
      <c r="AB258" s="57">
        <v>143.32</v>
      </c>
      <c r="AC258" s="6">
        <v>4119</v>
      </c>
      <c r="AD258" s="39">
        <v>121.1</v>
      </c>
    </row>
    <row r="259" spans="1:30" x14ac:dyDescent="0.2">
      <c r="A259" s="1">
        <v>44348</v>
      </c>
      <c r="B259" s="38">
        <v>31.32</v>
      </c>
      <c r="C259" s="2">
        <v>432.23</v>
      </c>
      <c r="D259" s="50">
        <v>483.60489999999999</v>
      </c>
      <c r="E259" s="50">
        <v>511.74329999999998</v>
      </c>
      <c r="F259" s="50">
        <v>772.24400000000003</v>
      </c>
      <c r="G259" s="50">
        <v>644</v>
      </c>
      <c r="H259" s="40">
        <v>95.254300000000001</v>
      </c>
      <c r="I259" s="54">
        <v>920.7</v>
      </c>
      <c r="J259" s="6">
        <v>2958</v>
      </c>
      <c r="K259" s="7">
        <v>3.8100000000000002E-2</v>
      </c>
      <c r="L259" s="7">
        <v>3.44E-2</v>
      </c>
      <c r="M259" s="6">
        <v>64</v>
      </c>
      <c r="N259" s="6">
        <v>372</v>
      </c>
      <c r="O259" s="4">
        <v>1.707206148074808</v>
      </c>
      <c r="P259" s="6">
        <v>6480</v>
      </c>
      <c r="Q259" s="4">
        <v>30.25</v>
      </c>
      <c r="R259" s="50">
        <f t="shared" si="0"/>
        <v>1.0700000000000003</v>
      </c>
      <c r="S259" s="4">
        <v>35.619999999999997</v>
      </c>
      <c r="T259" s="53">
        <v>1.8367000000000001E-2</v>
      </c>
      <c r="U259" s="6">
        <v>76093</v>
      </c>
      <c r="V259" s="6">
        <v>21971</v>
      </c>
      <c r="W259" s="6">
        <v>206867</v>
      </c>
      <c r="X259" s="6">
        <v>116500</v>
      </c>
      <c r="Y259" s="6">
        <v>182986</v>
      </c>
      <c r="Z259" s="57">
        <v>74.41</v>
      </c>
      <c r="AA259" s="57">
        <v>632.45000000000005</v>
      </c>
      <c r="AB259" s="57">
        <v>154.29</v>
      </c>
      <c r="AC259" s="6">
        <v>4030</v>
      </c>
      <c r="AD259" s="39">
        <v>119.9</v>
      </c>
    </row>
    <row r="260" spans="1:30" x14ac:dyDescent="0.2">
      <c r="A260" s="1">
        <v>44378</v>
      </c>
      <c r="B260" s="38">
        <v>32.15</v>
      </c>
      <c r="C260" s="2">
        <v>446.65</v>
      </c>
      <c r="D260" s="50">
        <v>498.09870000000001</v>
      </c>
      <c r="E260" s="50">
        <v>535.14170000000001</v>
      </c>
      <c r="F260" s="50">
        <v>789.54</v>
      </c>
      <c r="G260" s="50">
        <v>674.77</v>
      </c>
      <c r="H260" s="40">
        <v>96.237799999999993</v>
      </c>
      <c r="I260" s="54">
        <v>999.3</v>
      </c>
      <c r="J260" s="6">
        <v>3143</v>
      </c>
      <c r="K260" s="7">
        <v>3.7900000000000003E-2</v>
      </c>
      <c r="L260" s="7">
        <v>3.4099999999999998E-2</v>
      </c>
      <c r="M260" s="6">
        <v>66</v>
      </c>
      <c r="N260" s="6">
        <v>362</v>
      </c>
      <c r="O260" s="4">
        <v>1.8226026097443291</v>
      </c>
      <c r="P260" s="6">
        <v>5933</v>
      </c>
      <c r="Q260" s="4">
        <v>30.13</v>
      </c>
      <c r="R260" s="50">
        <f t="shared" si="0"/>
        <v>2.0199999999999996</v>
      </c>
      <c r="S260" s="4">
        <v>35.090000000000003</v>
      </c>
      <c r="T260" s="53">
        <v>2.86E-2</v>
      </c>
      <c r="U260" s="6">
        <v>117893</v>
      </c>
      <c r="V260" s="6">
        <v>34550</v>
      </c>
      <c r="W260" s="6">
        <v>219671</v>
      </c>
      <c r="X260" s="6">
        <v>122197</v>
      </c>
      <c r="Y260" s="6">
        <v>189980</v>
      </c>
      <c r="Z260" s="57">
        <v>77.48</v>
      </c>
      <c r="AA260" s="57">
        <v>662.37</v>
      </c>
      <c r="AB260" s="57">
        <v>163.82</v>
      </c>
      <c r="AC260" s="6">
        <v>3797</v>
      </c>
      <c r="AD260" s="39">
        <v>116.7</v>
      </c>
    </row>
    <row r="261" spans="1:30" x14ac:dyDescent="0.2">
      <c r="A261" s="1">
        <v>44409</v>
      </c>
      <c r="B261" s="38">
        <v>32.51</v>
      </c>
      <c r="C261" s="2">
        <v>456.42</v>
      </c>
      <c r="D261" s="50">
        <v>510.39420000000001</v>
      </c>
      <c r="E261" s="50">
        <v>552.48969999999997</v>
      </c>
      <c r="F261" s="50">
        <v>809.37</v>
      </c>
      <c r="G261" s="50">
        <v>694.85</v>
      </c>
      <c r="H261" s="40">
        <v>97.213800000000006</v>
      </c>
      <c r="I261" s="54">
        <v>1055.0999999999999</v>
      </c>
      <c r="J261" s="6">
        <v>3336</v>
      </c>
      <c r="K261" s="7">
        <v>3.7499999999999999E-2</v>
      </c>
      <c r="L261" s="7">
        <v>3.3799999999999997E-2</v>
      </c>
      <c r="M261" s="6">
        <v>68</v>
      </c>
      <c r="N261" s="6">
        <v>342</v>
      </c>
      <c r="O261" s="4">
        <v>1.8002828238877409</v>
      </c>
      <c r="P261" s="6">
        <v>5650</v>
      </c>
      <c r="Q261" s="4">
        <v>30.143000000000001</v>
      </c>
      <c r="R261" s="50">
        <f t="shared" si="0"/>
        <v>2.3669999999999973</v>
      </c>
      <c r="S261" s="4">
        <v>34.93</v>
      </c>
      <c r="T261" s="53">
        <v>3.3480000000000003E-2</v>
      </c>
      <c r="U261" s="6">
        <v>118811</v>
      </c>
      <c r="V261" s="6">
        <v>32874</v>
      </c>
      <c r="W261" s="6">
        <v>231503</v>
      </c>
      <c r="X261" s="6">
        <v>139653</v>
      </c>
      <c r="Y261" s="6">
        <v>189233</v>
      </c>
      <c r="Z261" s="57">
        <v>79.08</v>
      </c>
      <c r="AA261" s="57">
        <v>698.07</v>
      </c>
      <c r="AB261" s="57">
        <v>172.17</v>
      </c>
      <c r="AC261" s="6">
        <v>3575</v>
      </c>
      <c r="AD261" s="39">
        <v>116.2</v>
      </c>
    </row>
    <row r="262" spans="1:30" x14ac:dyDescent="0.2">
      <c r="A262" s="1">
        <v>44440</v>
      </c>
      <c r="B262" s="38">
        <v>33.03</v>
      </c>
      <c r="C262" s="2">
        <v>469.01</v>
      </c>
      <c r="D262" s="50">
        <v>528.49680000000001</v>
      </c>
      <c r="E262" s="50">
        <v>578.71289999999999</v>
      </c>
      <c r="F262" s="50">
        <v>831.99369999999999</v>
      </c>
      <c r="G262" s="50">
        <v>705.10109999999997</v>
      </c>
      <c r="H262" s="40">
        <v>98.284999999999997</v>
      </c>
      <c r="I262" s="54">
        <v>1069.4000000000001</v>
      </c>
      <c r="J262" s="6">
        <v>3491</v>
      </c>
      <c r="K262" s="7">
        <v>3.6900000000000002E-2</v>
      </c>
      <c r="L262" s="7">
        <v>3.3500000000000002E-2</v>
      </c>
      <c r="M262" s="6">
        <v>72</v>
      </c>
      <c r="N262" s="6">
        <v>341</v>
      </c>
      <c r="O262" s="4">
        <v>1.7322809499060203</v>
      </c>
      <c r="P262" s="6">
        <v>6097</v>
      </c>
      <c r="Q262" s="4">
        <v>31.17</v>
      </c>
      <c r="R262" s="50">
        <f t="shared" si="0"/>
        <v>1.8599999999999994</v>
      </c>
      <c r="S262" s="4">
        <v>36.229999999999997</v>
      </c>
      <c r="T262" s="53">
        <v>2.7E-2</v>
      </c>
      <c r="U262" s="6">
        <v>127024</v>
      </c>
      <c r="V262" s="6">
        <v>35400</v>
      </c>
      <c r="W262" s="6">
        <v>226821.33913015708</v>
      </c>
      <c r="X262" s="6">
        <v>150416</v>
      </c>
      <c r="Y262" s="6">
        <v>189831</v>
      </c>
      <c r="Z262" s="57">
        <v>81.23</v>
      </c>
      <c r="AA262" s="57">
        <v>716.37</v>
      </c>
      <c r="AB262" s="57">
        <v>178.01</v>
      </c>
      <c r="AC262" s="6">
        <v>3734</v>
      </c>
      <c r="AD262" s="39">
        <v>118.1</v>
      </c>
    </row>
    <row r="263" spans="1:30" x14ac:dyDescent="0.2">
      <c r="A263" s="1">
        <v>44470</v>
      </c>
      <c r="B263" s="38">
        <v>33.270000000000003</v>
      </c>
      <c r="C263" s="2">
        <v>476.21</v>
      </c>
      <c r="D263" s="50">
        <v>547.08019999999999</v>
      </c>
      <c r="E263" s="50">
        <v>594.77689999999996</v>
      </c>
      <c r="F263" s="50">
        <v>855.6825</v>
      </c>
      <c r="G263" s="50">
        <v>714.3098</v>
      </c>
      <c r="H263" s="40">
        <v>99.249099999999999</v>
      </c>
      <c r="I263" s="54">
        <v>1116.4000000000001</v>
      </c>
      <c r="J263" s="6">
        <v>3547</v>
      </c>
      <c r="K263" s="7">
        <v>3.6400000000000002E-2</v>
      </c>
      <c r="L263" s="7">
        <v>3.3599999999999998E-2</v>
      </c>
      <c r="M263" s="6">
        <v>73</v>
      </c>
      <c r="N263" s="6">
        <v>334</v>
      </c>
      <c r="O263" s="4">
        <v>1.7793173289418271</v>
      </c>
      <c r="P263" s="6">
        <v>6708</v>
      </c>
      <c r="Q263" s="4">
        <v>32.340000000000003</v>
      </c>
      <c r="R263" s="50">
        <f t="shared" si="0"/>
        <v>0.92999999999999972</v>
      </c>
      <c r="S263" s="4">
        <v>37.93</v>
      </c>
      <c r="T263" s="53">
        <v>1.4200000000000001E-2</v>
      </c>
      <c r="U263" s="6">
        <v>125470</v>
      </c>
      <c r="V263" s="6">
        <v>35682</v>
      </c>
      <c r="W263" s="6">
        <v>224260.1371750198</v>
      </c>
      <c r="X263" s="6">
        <v>162165</v>
      </c>
      <c r="Y263" s="6">
        <v>185767</v>
      </c>
      <c r="Z263" s="57">
        <v>82.54</v>
      </c>
      <c r="AA263" s="57">
        <v>731.3</v>
      </c>
      <c r="AB263" s="57">
        <v>187.35</v>
      </c>
      <c r="AC263" s="6">
        <v>3776</v>
      </c>
      <c r="AD263" s="39">
        <v>121.5</v>
      </c>
    </row>
    <row r="264" spans="1:30" x14ac:dyDescent="0.2">
      <c r="A264" s="1">
        <v>44501</v>
      </c>
      <c r="B264" s="38">
        <v>33.700000000000003</v>
      </c>
      <c r="C264" s="2">
        <v>486.41</v>
      </c>
      <c r="D264" s="50">
        <v>560.91840000000002</v>
      </c>
      <c r="E264" s="50">
        <v>591.30550000000005</v>
      </c>
      <c r="F264" s="50">
        <v>880.88639999999998</v>
      </c>
      <c r="G264" s="50">
        <v>718.05110000000002</v>
      </c>
      <c r="H264" s="40">
        <v>100.31010000000001</v>
      </c>
      <c r="I264" s="54">
        <v>1077</v>
      </c>
      <c r="J264" s="6">
        <v>3454</v>
      </c>
      <c r="K264" s="7">
        <v>3.6200000000000003E-2</v>
      </c>
      <c r="L264" s="7">
        <v>3.32E-2</v>
      </c>
      <c r="M264" s="6">
        <v>79</v>
      </c>
      <c r="N264" s="6">
        <v>350</v>
      </c>
      <c r="O264" s="4">
        <v>1.7104541602273293</v>
      </c>
      <c r="P264" s="6">
        <v>5975</v>
      </c>
      <c r="Q264" s="4">
        <v>32.47</v>
      </c>
      <c r="R264" s="50">
        <f t="shared" si="0"/>
        <v>1.230000000000004</v>
      </c>
      <c r="S264" s="4">
        <v>38.01</v>
      </c>
      <c r="T264" s="53">
        <v>1.7899999999999999E-2</v>
      </c>
      <c r="U264" s="6">
        <v>142392</v>
      </c>
      <c r="V264" s="6">
        <v>39470</v>
      </c>
      <c r="W264" s="6">
        <v>214644.72620318035</v>
      </c>
      <c r="X264" s="6">
        <v>166468</v>
      </c>
      <c r="Y264" s="6">
        <v>190609</v>
      </c>
      <c r="Z264" s="57">
        <v>80.39</v>
      </c>
      <c r="AA264" s="57">
        <v>727.98</v>
      </c>
      <c r="AB264" s="57">
        <v>192.19</v>
      </c>
      <c r="AC264" s="6">
        <v>3954</v>
      </c>
      <c r="AD264" s="39">
        <v>126</v>
      </c>
    </row>
    <row r="265" spans="1:30" x14ac:dyDescent="0.2">
      <c r="A265" s="1">
        <v>44531</v>
      </c>
      <c r="B265" s="38">
        <v>34.35</v>
      </c>
      <c r="C265" s="2">
        <v>500.69</v>
      </c>
      <c r="D265" s="50">
        <v>582.45749999999998</v>
      </c>
      <c r="E265" s="50">
        <v>611.10820000000001</v>
      </c>
      <c r="F265" s="50">
        <v>900.78</v>
      </c>
      <c r="G265" s="50">
        <v>728.28</v>
      </c>
      <c r="H265" s="40">
        <v>101.88849999999999</v>
      </c>
      <c r="I265" s="54">
        <v>1046.8</v>
      </c>
      <c r="J265" s="6">
        <v>3253</v>
      </c>
      <c r="K265" s="7">
        <v>3.5900000000000001E-2</v>
      </c>
      <c r="L265" s="7">
        <v>3.2800000000000003E-2</v>
      </c>
      <c r="M265" s="6">
        <v>84</v>
      </c>
      <c r="N265" s="6">
        <v>364</v>
      </c>
      <c r="O265" s="4">
        <v>1.5787449834904255</v>
      </c>
      <c r="P265" s="6">
        <v>6790</v>
      </c>
      <c r="Q265" s="4">
        <v>34.040999999999997</v>
      </c>
      <c r="R265" s="50">
        <f t="shared" si="0"/>
        <v>0.3090000000000046</v>
      </c>
      <c r="S265" s="4">
        <v>39.97</v>
      </c>
      <c r="T265" s="53">
        <v>8.6999999999999994E-3</v>
      </c>
      <c r="U265" s="6">
        <v>138943</v>
      </c>
      <c r="V265" s="6">
        <v>39240</v>
      </c>
      <c r="W265" s="6">
        <v>217172.75638072874</v>
      </c>
      <c r="X265" s="6">
        <v>166722</v>
      </c>
      <c r="Y265" s="6">
        <v>189081</v>
      </c>
      <c r="Z265" s="57">
        <v>81.489999999999995</v>
      </c>
      <c r="AA265" s="57">
        <v>732.49</v>
      </c>
      <c r="AB265" s="57">
        <v>199.22</v>
      </c>
      <c r="AC265" s="6">
        <v>3938</v>
      </c>
      <c r="AD265" s="39">
        <v>129</v>
      </c>
    </row>
    <row r="266" spans="1:30" x14ac:dyDescent="0.2">
      <c r="A266" s="1">
        <v>44562</v>
      </c>
      <c r="B266" s="38">
        <v>35.82</v>
      </c>
      <c r="C266" s="2">
        <v>522.73</v>
      </c>
      <c r="D266" s="50">
        <v>605.0317</v>
      </c>
      <c r="E266" s="50">
        <v>626.77149999999995</v>
      </c>
      <c r="F266" s="50">
        <v>934.33619999999996</v>
      </c>
      <c r="G266" s="50">
        <v>755.41660000000002</v>
      </c>
      <c r="H266" s="40">
        <v>103.9846</v>
      </c>
      <c r="I266" s="54">
        <v>922.8</v>
      </c>
      <c r="J266" s="6">
        <v>2896</v>
      </c>
      <c r="K266" s="7">
        <v>3.5900000000000001E-2</v>
      </c>
      <c r="L266" s="7">
        <v>3.27E-2</v>
      </c>
      <c r="M266" s="6">
        <v>86</v>
      </c>
      <c r="N266" s="6">
        <v>392</v>
      </c>
      <c r="O266" s="4">
        <v>1.5314897401072793</v>
      </c>
      <c r="P266" s="6">
        <v>5536</v>
      </c>
      <c r="Q266" s="4">
        <v>34.81</v>
      </c>
      <c r="R266" s="50">
        <f t="shared" si="0"/>
        <v>1.009999999999998</v>
      </c>
      <c r="S266" s="4">
        <v>40.39</v>
      </c>
      <c r="T266" s="53">
        <v>1.6400000000000001E-2</v>
      </c>
      <c r="U266" s="6">
        <v>138846</v>
      </c>
      <c r="V266" s="6">
        <v>37101</v>
      </c>
      <c r="W266" s="6">
        <v>205598.85945180661</v>
      </c>
      <c r="X266" s="6">
        <v>159423</v>
      </c>
      <c r="Y266" s="6">
        <v>182820</v>
      </c>
      <c r="Z266" s="57">
        <v>84.97</v>
      </c>
      <c r="AA266" s="57">
        <v>758.3</v>
      </c>
      <c r="AB266" s="57">
        <v>205.36</v>
      </c>
      <c r="AC266" s="6">
        <v>3974</v>
      </c>
      <c r="AD266" s="39">
        <v>132.6</v>
      </c>
    </row>
    <row r="267" spans="1:30" x14ac:dyDescent="0.2">
      <c r="A267" s="1">
        <v>44593</v>
      </c>
      <c r="B267" s="38">
        <v>37.69</v>
      </c>
      <c r="C267" s="2">
        <v>538.46</v>
      </c>
      <c r="D267" s="50">
        <v>633.43409999999994</v>
      </c>
      <c r="E267" s="50">
        <v>667.76289999999995</v>
      </c>
      <c r="F267" s="50">
        <v>978.60329999999999</v>
      </c>
      <c r="G267" s="50">
        <v>798.27599999999995</v>
      </c>
      <c r="H267" s="40">
        <v>106.30710000000001</v>
      </c>
      <c r="I267" s="54">
        <v>815.9</v>
      </c>
      <c r="J267" s="6">
        <v>2837</v>
      </c>
      <c r="K267" s="7">
        <v>3.6499999999999998E-2</v>
      </c>
      <c r="L267" s="7">
        <v>3.3599999999999998E-2</v>
      </c>
      <c r="M267" s="6">
        <v>79</v>
      </c>
      <c r="N267" s="6">
        <v>417</v>
      </c>
      <c r="O267" s="4">
        <v>1.5082684944727454</v>
      </c>
      <c r="P267" s="6">
        <v>5419</v>
      </c>
      <c r="Q267" s="4">
        <v>36.83</v>
      </c>
      <c r="R267" s="50">
        <f t="shared" si="0"/>
        <v>0.85999999999999943</v>
      </c>
      <c r="S267" s="4">
        <v>42.45</v>
      </c>
      <c r="T267" s="53">
        <v>1.4800000000000001E-2</v>
      </c>
      <c r="U267" s="6">
        <v>120418</v>
      </c>
      <c r="V267" s="6">
        <v>32530</v>
      </c>
      <c r="W267" s="6">
        <v>188458</v>
      </c>
      <c r="X267" s="6">
        <v>153719</v>
      </c>
      <c r="Y267" s="6">
        <v>173735</v>
      </c>
      <c r="Z267" s="57">
        <v>90.15</v>
      </c>
      <c r="AA267" s="57">
        <v>793.91</v>
      </c>
      <c r="AB267" s="57">
        <v>217.84</v>
      </c>
      <c r="AC267" s="6">
        <v>4414</v>
      </c>
      <c r="AD267" s="39">
        <v>141.5</v>
      </c>
    </row>
    <row r="268" spans="1:30" x14ac:dyDescent="0.2">
      <c r="A268" s="1">
        <v>44621</v>
      </c>
      <c r="B268" s="38">
        <v>40.42</v>
      </c>
      <c r="C268" s="2">
        <v>561.16999999999996</v>
      </c>
      <c r="D268" s="50">
        <v>676.0566</v>
      </c>
      <c r="E268" s="50">
        <v>729.74630000000002</v>
      </c>
      <c r="F268" s="39">
        <v>1040.54</v>
      </c>
      <c r="G268" s="39">
        <v>844.14</v>
      </c>
      <c r="H268" s="40">
        <v>109.4585</v>
      </c>
      <c r="I268" s="54">
        <v>848.9</v>
      </c>
      <c r="J268" s="6">
        <v>2658</v>
      </c>
      <c r="K268" s="7">
        <v>3.7999999999999999E-2</v>
      </c>
      <c r="L268" s="7">
        <v>3.4200000000000001E-2</v>
      </c>
      <c r="M268" s="6">
        <v>81</v>
      </c>
      <c r="N268" s="6">
        <v>416</v>
      </c>
      <c r="O268" s="4">
        <v>1.3588216530137758</v>
      </c>
      <c r="P268" s="6">
        <v>5518</v>
      </c>
      <c r="Q268" s="4">
        <v>40.65</v>
      </c>
      <c r="R268" s="50">
        <f t="shared" si="0"/>
        <v>-0.22999999999999687</v>
      </c>
      <c r="S268" s="4">
        <v>46.41</v>
      </c>
      <c r="T268" s="53">
        <v>3.8999999999999998E-3</v>
      </c>
      <c r="U268" s="6">
        <v>129648</v>
      </c>
      <c r="V268" s="6">
        <v>34214</v>
      </c>
      <c r="W268" s="6">
        <v>193728</v>
      </c>
      <c r="X268" s="6">
        <v>134845</v>
      </c>
      <c r="Y268" s="6">
        <v>185865</v>
      </c>
      <c r="Z268" s="57">
        <v>94.43</v>
      </c>
      <c r="AA268" s="57">
        <v>848.57</v>
      </c>
      <c r="AB268" s="57">
        <v>225.18</v>
      </c>
      <c r="AC268" s="6">
        <v>4676.5</v>
      </c>
      <c r="AD268" s="39">
        <v>145.80000000000001</v>
      </c>
    </row>
    <row r="269" spans="1:30" x14ac:dyDescent="0.2">
      <c r="A269" s="1">
        <v>44652</v>
      </c>
      <c r="B269" s="58">
        <v>43.38</v>
      </c>
      <c r="C269" s="4">
        <v>591.1</v>
      </c>
      <c r="D269" s="59">
        <v>716.93989999999997</v>
      </c>
      <c r="E269" s="50">
        <v>786.44349999999997</v>
      </c>
      <c r="F269" s="39">
        <v>1101.9533166314045</v>
      </c>
      <c r="G269" s="39">
        <v>901.02170105701646</v>
      </c>
      <c r="H269" s="60">
        <v>113.33447368421052</v>
      </c>
      <c r="I269" s="59">
        <v>837.4</v>
      </c>
      <c r="J269" s="61">
        <v>2683.57</v>
      </c>
      <c r="K269" s="7">
        <v>3.8800000000000001E-2</v>
      </c>
      <c r="L269" s="7">
        <v>3.4799999999999998E-2</v>
      </c>
      <c r="M269" s="33">
        <v>76</v>
      </c>
      <c r="N269" s="33">
        <v>396</v>
      </c>
      <c r="O269" s="4">
        <v>1.4894929591718085</v>
      </c>
      <c r="P269" s="6">
        <v>6794.1507311586047</v>
      </c>
      <c r="Q269" s="4">
        <v>44.71</v>
      </c>
      <c r="R269" s="50">
        <f t="shared" ref="R269:R301" si="1">B269-Q269</f>
        <v>-1.3299999999999983</v>
      </c>
      <c r="S269" s="4">
        <v>51.32</v>
      </c>
      <c r="T269" s="53">
        <v>-4.4999999999999997E-3</v>
      </c>
      <c r="U269" s="61">
        <v>120509</v>
      </c>
      <c r="V269" s="61">
        <v>29873</v>
      </c>
      <c r="W269" s="6">
        <v>197697</v>
      </c>
      <c r="X269" s="6">
        <v>130188</v>
      </c>
      <c r="Y269" s="6">
        <v>178087</v>
      </c>
      <c r="Z269" s="3">
        <v>101.83</v>
      </c>
      <c r="AA269" s="3">
        <v>934.71</v>
      </c>
      <c r="AB269" s="3">
        <v>235.33</v>
      </c>
      <c r="AC269" s="6">
        <v>4370</v>
      </c>
      <c r="AD269" s="39">
        <v>146.69999999999999</v>
      </c>
    </row>
    <row r="270" spans="1:30" x14ac:dyDescent="0.2">
      <c r="A270" s="1">
        <v>44682</v>
      </c>
      <c r="B270" s="58">
        <v>45.52</v>
      </c>
      <c r="C270" s="4">
        <v>616.33000000000004</v>
      </c>
      <c r="D270" s="59">
        <v>753.14700000000005</v>
      </c>
      <c r="E270" s="50">
        <v>820.46169999999995</v>
      </c>
      <c r="F270" s="39">
        <v>1158.92</v>
      </c>
      <c r="G270" s="39">
        <v>953.6</v>
      </c>
      <c r="H270" s="60">
        <v>117.77370000000001</v>
      </c>
      <c r="I270" s="59">
        <v>903.9</v>
      </c>
      <c r="J270" s="61">
        <v>2827</v>
      </c>
      <c r="K270" s="7">
        <v>3.8800000000000001E-2</v>
      </c>
      <c r="L270" s="7">
        <v>3.5099999999999999E-2</v>
      </c>
      <c r="M270" s="33">
        <v>66</v>
      </c>
      <c r="N270" s="33">
        <v>377</v>
      </c>
      <c r="O270" s="4">
        <v>1.4780923662880334</v>
      </c>
      <c r="P270" s="6">
        <v>8077</v>
      </c>
      <c r="Q270" s="4">
        <v>46.6</v>
      </c>
      <c r="R270" s="50">
        <f t="shared" si="1"/>
        <v>-1.0799999999999983</v>
      </c>
      <c r="S270" s="4">
        <v>53.6</v>
      </c>
      <c r="T270" s="53">
        <v>-2.2000000000000001E-3</v>
      </c>
      <c r="U270" s="61">
        <v>133390</v>
      </c>
      <c r="V270" s="61">
        <v>31213</v>
      </c>
      <c r="W270" s="6">
        <v>199617</v>
      </c>
      <c r="X270" s="6">
        <v>127213</v>
      </c>
      <c r="Y270" s="6">
        <v>174648</v>
      </c>
      <c r="Z270" s="3">
        <v>111.21</v>
      </c>
      <c r="AA270" s="3">
        <v>992.64</v>
      </c>
      <c r="AB270" s="3">
        <v>239.85</v>
      </c>
      <c r="AC270" s="6">
        <v>3925</v>
      </c>
      <c r="AD270" s="39">
        <v>144.19999999999999</v>
      </c>
    </row>
    <row r="271" spans="1:30" x14ac:dyDescent="0.2">
      <c r="A271" s="1">
        <v>44713</v>
      </c>
      <c r="B271" s="58">
        <v>47.81</v>
      </c>
      <c r="C271" s="4">
        <v>647.55999999999995</v>
      </c>
      <c r="D271" s="59">
        <v>793.02779999999996</v>
      </c>
      <c r="E271" s="50">
        <v>852.0018</v>
      </c>
      <c r="F271" s="39">
        <v>1214.8241</v>
      </c>
      <c r="G271" s="39">
        <v>1007.8398</v>
      </c>
      <c r="H271" s="60">
        <v>122.73569999999999</v>
      </c>
      <c r="I271" s="59">
        <v>914.2</v>
      </c>
      <c r="J271" s="61">
        <v>2952</v>
      </c>
      <c r="K271" s="7">
        <v>3.8899999999999997E-2</v>
      </c>
      <c r="L271" s="7">
        <v>3.5000000000000003E-2</v>
      </c>
      <c r="M271" s="33">
        <v>62</v>
      </c>
      <c r="N271" s="33">
        <v>368</v>
      </c>
      <c r="O271" s="4">
        <v>1.574894856033646</v>
      </c>
      <c r="P271" s="6">
        <v>6368</v>
      </c>
      <c r="Q271" s="4">
        <v>47.5</v>
      </c>
      <c r="R271" s="50">
        <f t="shared" si="1"/>
        <v>0.31000000000000227</v>
      </c>
      <c r="S271" s="4">
        <v>54.33</v>
      </c>
      <c r="T271" s="53">
        <v>9.6699999999999998E-3</v>
      </c>
      <c r="U271" s="61">
        <v>134361</v>
      </c>
      <c r="V271" s="61">
        <v>31766</v>
      </c>
      <c r="W271" s="6">
        <v>199377</v>
      </c>
      <c r="X271" s="6">
        <v>121152</v>
      </c>
      <c r="Y271" s="6">
        <v>181614</v>
      </c>
      <c r="Z271" s="4">
        <v>117.2</v>
      </c>
      <c r="AA271" s="38">
        <v>1041.1199999999999</v>
      </c>
      <c r="AB271" s="3">
        <v>249.79</v>
      </c>
      <c r="AC271" s="6">
        <v>4142</v>
      </c>
      <c r="AD271" s="39">
        <v>150.19999999999999</v>
      </c>
    </row>
    <row r="272" spans="1:30" x14ac:dyDescent="0.2">
      <c r="A272" s="1">
        <v>44743</v>
      </c>
      <c r="B272" s="58">
        <v>50.51</v>
      </c>
      <c r="C272" s="4">
        <v>689.9</v>
      </c>
      <c r="D272" s="59">
        <v>851.76099999999997</v>
      </c>
      <c r="E272" s="50">
        <v>917.20510000000002</v>
      </c>
      <c r="F272" s="39">
        <v>1300.8372999999999</v>
      </c>
      <c r="G272" s="39">
        <v>1065.0500999999999</v>
      </c>
      <c r="H272" s="60">
        <v>128.44540000000001</v>
      </c>
      <c r="I272" s="59">
        <v>989.4</v>
      </c>
      <c r="J272" s="61">
        <v>3208</v>
      </c>
      <c r="K272" s="7">
        <v>3.8699999999999998E-2</v>
      </c>
      <c r="L272" s="7">
        <v>3.4500000000000003E-2</v>
      </c>
      <c r="M272" s="33">
        <v>65</v>
      </c>
      <c r="N272" s="33">
        <v>359</v>
      </c>
      <c r="O272" s="4">
        <v>1.7829540437612736</v>
      </c>
      <c r="P272" s="6">
        <v>7586</v>
      </c>
      <c r="Q272" s="4">
        <v>50.22</v>
      </c>
      <c r="R272" s="50">
        <f t="shared" si="1"/>
        <v>0.28999999999999915</v>
      </c>
      <c r="S272" s="4">
        <v>58.61</v>
      </c>
      <c r="T272" s="53">
        <v>8.6999999999999994E-3</v>
      </c>
      <c r="U272" s="61">
        <v>160102</v>
      </c>
      <c r="V272" s="61">
        <v>37893</v>
      </c>
      <c r="W272" s="6">
        <v>225530</v>
      </c>
      <c r="X272" s="6">
        <v>135561</v>
      </c>
      <c r="Y272" s="6">
        <v>183241</v>
      </c>
      <c r="Z272" s="4">
        <v>125.36</v>
      </c>
      <c r="AA272" s="38">
        <v>1090.49</v>
      </c>
      <c r="AB272" s="3">
        <v>269.56</v>
      </c>
      <c r="AC272" s="6">
        <v>3859</v>
      </c>
      <c r="AD272" s="39">
        <v>146.5</v>
      </c>
    </row>
    <row r="273" spans="1:30" x14ac:dyDescent="0.2">
      <c r="A273" s="1">
        <v>44774</v>
      </c>
      <c r="B273" s="58">
        <v>52.88</v>
      </c>
      <c r="C273" s="4">
        <v>731.98</v>
      </c>
      <c r="D273" s="59">
        <v>911.13160000000005</v>
      </c>
      <c r="E273" s="50">
        <v>999.40430000000003</v>
      </c>
      <c r="F273" s="39">
        <v>1407.1975</v>
      </c>
      <c r="G273" s="39">
        <v>1126.0564999999999</v>
      </c>
      <c r="H273" s="60">
        <v>135.2903</v>
      </c>
      <c r="I273" s="59">
        <v>1061.8</v>
      </c>
      <c r="J273" s="61">
        <v>3333</v>
      </c>
      <c r="K273" s="7">
        <v>3.7999999999999999E-2</v>
      </c>
      <c r="L273" s="7">
        <v>3.4200000000000001E-2</v>
      </c>
      <c r="M273" s="33">
        <v>71</v>
      </c>
      <c r="N273" s="33">
        <v>355</v>
      </c>
      <c r="O273" s="4">
        <v>1.7741163161609919</v>
      </c>
      <c r="P273" s="6">
        <v>6603</v>
      </c>
      <c r="Q273" s="4">
        <v>51.57</v>
      </c>
      <c r="R273" s="50">
        <f t="shared" si="1"/>
        <v>1.3100000000000023</v>
      </c>
      <c r="S273" s="4">
        <v>59.07</v>
      </c>
      <c r="T273" s="53">
        <v>1.7299999999999999E-2</v>
      </c>
      <c r="U273" s="61">
        <v>136472</v>
      </c>
      <c r="V273" s="61">
        <v>31706</v>
      </c>
      <c r="W273" s="6">
        <v>215734</v>
      </c>
      <c r="X273" s="6">
        <v>133118</v>
      </c>
      <c r="Y273" s="6">
        <v>193601</v>
      </c>
      <c r="Z273" s="4">
        <v>137.56</v>
      </c>
      <c r="AA273" s="38">
        <v>1150.22</v>
      </c>
      <c r="AB273" s="3">
        <v>290.45</v>
      </c>
      <c r="AC273" s="6">
        <v>3481</v>
      </c>
      <c r="AD273" s="39">
        <v>143.4</v>
      </c>
    </row>
    <row r="274" spans="1:30" x14ac:dyDescent="0.2">
      <c r="A274" s="1">
        <v>44805</v>
      </c>
      <c r="B274" s="58">
        <v>55.5</v>
      </c>
      <c r="C274" s="4">
        <v>771.17</v>
      </c>
      <c r="D274" s="59">
        <v>967.30759999999998</v>
      </c>
      <c r="E274" s="50">
        <v>1073.7616</v>
      </c>
      <c r="F274" s="39">
        <v>1484.3423363897232</v>
      </c>
      <c r="G274" s="39">
        <v>1172.6020913449045</v>
      </c>
      <c r="H274" s="60">
        <v>143.62520000000001</v>
      </c>
      <c r="I274" s="59">
        <v>1073</v>
      </c>
      <c r="J274" s="61">
        <v>3358.48</v>
      </c>
      <c r="K274" s="7">
        <v>3.7699999999999997E-2</v>
      </c>
      <c r="L274" s="7">
        <v>3.4200000000000001E-2</v>
      </c>
      <c r="M274" s="33">
        <v>73</v>
      </c>
      <c r="N274" s="33">
        <v>345</v>
      </c>
      <c r="O274" s="4">
        <v>1.6745276022663227</v>
      </c>
      <c r="P274" s="6">
        <v>6643</v>
      </c>
      <c r="Q274" s="4">
        <v>55.04</v>
      </c>
      <c r="R274" s="50">
        <f t="shared" si="1"/>
        <v>0.46000000000000085</v>
      </c>
      <c r="S274" s="4">
        <v>63.14</v>
      </c>
      <c r="T274" s="53">
        <v>9.7999999999999997E-3</v>
      </c>
      <c r="U274" s="61">
        <v>146827</v>
      </c>
      <c r="V274" s="61">
        <v>34579</v>
      </c>
      <c r="W274" s="6">
        <v>228417.41438998323</v>
      </c>
      <c r="X274" s="6">
        <v>140890.25499856283</v>
      </c>
      <c r="Y274" s="6">
        <v>192307.74285969447</v>
      </c>
      <c r="Z274" s="4">
        <v>147.66</v>
      </c>
      <c r="AA274" s="38">
        <v>1219.06</v>
      </c>
      <c r="AB274" s="3">
        <v>317.89999999999998</v>
      </c>
      <c r="AC274" s="6">
        <v>3672</v>
      </c>
      <c r="AD274" s="39">
        <v>142.5</v>
      </c>
    </row>
    <row r="275" spans="1:30" x14ac:dyDescent="0.2">
      <c r="A275" s="1">
        <v>44835</v>
      </c>
      <c r="B275" s="58">
        <v>58.39</v>
      </c>
      <c r="C275" s="4">
        <v>818.44</v>
      </c>
      <c r="D275" s="55">
        <v>1028.7059999999999</v>
      </c>
      <c r="E275" s="55">
        <v>1166.7030999999999</v>
      </c>
      <c r="F275" s="38">
        <v>1555.2267205418964</v>
      </c>
      <c r="G275" s="55">
        <v>1238.9799052299081</v>
      </c>
      <c r="H275" s="40">
        <v>152.59289473684211</v>
      </c>
      <c r="I275" s="59">
        <v>1114</v>
      </c>
      <c r="J275" s="61">
        <v>3080</v>
      </c>
      <c r="K275" s="7">
        <v>3.73E-2</v>
      </c>
      <c r="L275" s="7">
        <v>3.4099999999999998E-2</v>
      </c>
      <c r="M275" s="33">
        <v>73.7510163261027</v>
      </c>
      <c r="N275" s="33">
        <v>341.99257855987059</v>
      </c>
      <c r="O275" s="4">
        <v>1.6041843126041895</v>
      </c>
      <c r="P275" s="6">
        <v>6659</v>
      </c>
      <c r="Q275" s="4">
        <v>59.49</v>
      </c>
      <c r="R275" s="50">
        <f t="shared" si="1"/>
        <v>-1.1000000000000014</v>
      </c>
      <c r="S275" s="4">
        <v>68.63</v>
      </c>
      <c r="T275" s="53">
        <v>5.0000000000000001E-3</v>
      </c>
      <c r="U275" s="62">
        <v>186870</v>
      </c>
      <c r="V275" s="62">
        <v>43666</v>
      </c>
      <c r="W275" s="6">
        <v>224631.49388806665</v>
      </c>
      <c r="X275" s="6">
        <v>152547.61259186571</v>
      </c>
      <c r="Y275" s="6">
        <v>185140.90908418369</v>
      </c>
      <c r="Z275" s="4">
        <v>168.04</v>
      </c>
      <c r="AA275" s="4">
        <v>1266.75</v>
      </c>
      <c r="AB275" s="4">
        <v>374.97</v>
      </c>
      <c r="AC275" s="63">
        <v>3497</v>
      </c>
      <c r="AD275" s="39">
        <v>139.30000000000001</v>
      </c>
    </row>
    <row r="276" spans="1:30" x14ac:dyDescent="0.2">
      <c r="A276" s="1">
        <v>44866</v>
      </c>
      <c r="B276" s="58">
        <v>61.59</v>
      </c>
      <c r="C276" s="4">
        <v>877.24</v>
      </c>
      <c r="D276" s="55">
        <v>1079.2787000000001</v>
      </c>
      <c r="E276" s="55">
        <v>1232.3176000000001</v>
      </c>
      <c r="F276" s="38">
        <v>1653.1188909161824</v>
      </c>
      <c r="G276" s="55">
        <v>1301.7401857552343</v>
      </c>
      <c r="H276" s="40">
        <v>162.11833333333331</v>
      </c>
      <c r="I276" s="59">
        <v>1046</v>
      </c>
      <c r="J276" s="61">
        <v>3066</v>
      </c>
      <c r="K276" s="7">
        <v>3.6600000000000001E-2</v>
      </c>
      <c r="L276" s="7">
        <v>3.3599999999999998E-2</v>
      </c>
      <c r="M276" s="33">
        <v>75.867091236484342</v>
      </c>
      <c r="N276" s="33">
        <v>339.32897054088983</v>
      </c>
      <c r="O276" s="4">
        <v>1.5946487852832403</v>
      </c>
      <c r="P276" s="6">
        <v>4936</v>
      </c>
      <c r="Q276" s="4">
        <v>62.45</v>
      </c>
      <c r="R276" s="50">
        <f t="shared" si="1"/>
        <v>-0.85999999999999943</v>
      </c>
      <c r="S276" s="4">
        <v>71.92</v>
      </c>
      <c r="T276" s="53">
        <v>3.0000000000000001E-3</v>
      </c>
      <c r="U276" s="61">
        <v>140420</v>
      </c>
      <c r="V276" s="61">
        <v>35029</v>
      </c>
      <c r="W276" s="6">
        <v>221214</v>
      </c>
      <c r="X276" s="6">
        <v>153960</v>
      </c>
      <c r="Y276" s="6">
        <v>193858</v>
      </c>
      <c r="Z276" s="64">
        <v>175.04</v>
      </c>
      <c r="AA276" s="4">
        <v>1310.52</v>
      </c>
      <c r="AB276" s="4">
        <v>371.4</v>
      </c>
      <c r="AC276" s="6">
        <v>3338</v>
      </c>
      <c r="AD276" s="39">
        <v>137.4</v>
      </c>
    </row>
    <row r="277" spans="1:30" x14ac:dyDescent="0.2">
      <c r="A277" s="1">
        <v>44896</v>
      </c>
      <c r="B277" s="65">
        <v>66.239999999999995</v>
      </c>
      <c r="C277" s="38">
        <v>956.31</v>
      </c>
      <c r="D277" s="38">
        <v>1134.5875000000001</v>
      </c>
      <c r="E277" s="38">
        <v>1286.0449000000001</v>
      </c>
      <c r="F277" s="38">
        <v>1754.575551529618</v>
      </c>
      <c r="G277" s="38">
        <v>1365.4108078593567</v>
      </c>
      <c r="H277" s="66">
        <v>172.90315999999999</v>
      </c>
      <c r="I277" s="68">
        <v>1030.2</v>
      </c>
      <c r="J277" s="62">
        <v>3306</v>
      </c>
      <c r="K277" s="7">
        <v>3.605727755576689E-2</v>
      </c>
      <c r="L277" s="7">
        <v>3.3222330915815862E-2</v>
      </c>
      <c r="M277" s="6">
        <v>84.636899524960015</v>
      </c>
      <c r="N277" s="6">
        <v>349.12458174563091</v>
      </c>
      <c r="O277" s="38">
        <v>1.59</v>
      </c>
      <c r="P277" s="6">
        <v>5018</v>
      </c>
      <c r="Q277" s="38">
        <v>67.010000000000005</v>
      </c>
      <c r="R277" s="50">
        <f t="shared" si="1"/>
        <v>-0.77000000000001023</v>
      </c>
      <c r="S277" s="38">
        <v>76.89</v>
      </c>
      <c r="T277" s="69">
        <v>3.5000000000000001E-3</v>
      </c>
      <c r="U277" s="6">
        <v>127413</v>
      </c>
      <c r="V277" s="6">
        <v>32725</v>
      </c>
      <c r="W277" s="6">
        <v>224498</v>
      </c>
      <c r="X277" s="6">
        <v>160542</v>
      </c>
      <c r="Y277" s="6">
        <v>194043</v>
      </c>
      <c r="Z277" s="67">
        <v>183.55</v>
      </c>
      <c r="AA277" s="38">
        <v>1332.46</v>
      </c>
      <c r="AB277" s="38">
        <v>388.96</v>
      </c>
      <c r="AC277" s="6">
        <v>3323</v>
      </c>
      <c r="AD277" s="39">
        <v>138.19999999999999</v>
      </c>
    </row>
    <row r="278" spans="1:30" x14ac:dyDescent="0.2">
      <c r="A278" s="1">
        <v>44927</v>
      </c>
      <c r="B278" s="70">
        <v>69.98</v>
      </c>
      <c r="C278" s="38">
        <v>1007.88</v>
      </c>
      <c r="D278" s="4">
        <v>1202.979</v>
      </c>
      <c r="E278" s="38">
        <v>1346.6651999999999</v>
      </c>
      <c r="F278" s="4">
        <v>1868.3020153484315</v>
      </c>
      <c r="G278" s="4">
        <v>1432.8675041701101</v>
      </c>
      <c r="H278" s="40">
        <v>182.24409090909094</v>
      </c>
      <c r="I278" s="71">
        <v>955</v>
      </c>
      <c r="J278" s="62">
        <v>3007</v>
      </c>
      <c r="K278" s="72">
        <v>3.6200000000000003E-2</v>
      </c>
      <c r="L278" s="72">
        <v>3.32E-2</v>
      </c>
      <c r="M278" s="73">
        <v>84</v>
      </c>
      <c r="N278" s="73">
        <v>361</v>
      </c>
      <c r="O278" s="4">
        <v>1.5</v>
      </c>
      <c r="P278" s="6">
        <v>4783</v>
      </c>
      <c r="Q278" s="4">
        <v>69.930000000000007</v>
      </c>
      <c r="R278" s="50">
        <f t="shared" si="1"/>
        <v>4.9999999999997158E-2</v>
      </c>
      <c r="S278" s="4">
        <v>79.72</v>
      </c>
      <c r="T278" s="69">
        <v>8.0000000000000002E-3</v>
      </c>
      <c r="U278" s="9">
        <v>123112</v>
      </c>
      <c r="V278" s="9">
        <v>30952</v>
      </c>
      <c r="W278" s="9">
        <v>207147</v>
      </c>
      <c r="X278" s="9">
        <v>154589</v>
      </c>
      <c r="Y278" s="9">
        <v>188591</v>
      </c>
      <c r="Z278" s="74">
        <v>190.24</v>
      </c>
      <c r="AA278" s="38">
        <v>1385.98</v>
      </c>
      <c r="AB278" s="3">
        <v>410.65</v>
      </c>
      <c r="AC278" s="6">
        <v>3213</v>
      </c>
      <c r="AD278" s="39">
        <v>135</v>
      </c>
    </row>
    <row r="279" spans="1:30" x14ac:dyDescent="0.2">
      <c r="A279" s="1">
        <v>44958</v>
      </c>
      <c r="B279" s="75">
        <v>74.040000000000006</v>
      </c>
      <c r="C279" s="77">
        <v>1057.26</v>
      </c>
      <c r="D279" s="76">
        <v>1282.7092</v>
      </c>
      <c r="E279" s="77">
        <v>1454.9908</v>
      </c>
      <c r="F279" s="76">
        <v>1999.6</v>
      </c>
      <c r="G279" s="77">
        <v>1530.63</v>
      </c>
      <c r="H279" s="83">
        <v>191.89240000000001</v>
      </c>
      <c r="I279" s="78">
        <v>805.2</v>
      </c>
      <c r="J279" s="79">
        <v>2847</v>
      </c>
      <c r="K279" s="80">
        <v>3.6499999999999998E-2</v>
      </c>
      <c r="L279" s="80">
        <v>3.3300000000000003E-2</v>
      </c>
      <c r="M279" s="81">
        <v>81</v>
      </c>
      <c r="N279" s="81">
        <v>386</v>
      </c>
      <c r="O279" s="76">
        <v>1.5</v>
      </c>
      <c r="P279" s="11">
        <v>4541</v>
      </c>
      <c r="Q279" s="76">
        <v>73.08</v>
      </c>
      <c r="R279" s="50">
        <f t="shared" si="1"/>
        <v>0.96000000000000796</v>
      </c>
      <c r="S279" s="76">
        <v>83.15</v>
      </c>
      <c r="T279" s="82">
        <v>1.3999999999999999E-2</v>
      </c>
      <c r="U279" s="9">
        <v>125218</v>
      </c>
      <c r="V279" s="9">
        <v>32194</v>
      </c>
      <c r="W279" s="9">
        <v>188601.47328530528</v>
      </c>
      <c r="X279" s="9">
        <v>144594.60958754821</v>
      </c>
      <c r="Y279" s="9">
        <v>177739.71613355249</v>
      </c>
      <c r="Z279" s="78">
        <v>198.93</v>
      </c>
      <c r="AA279" s="78">
        <v>1469.75</v>
      </c>
      <c r="AB279" s="78">
        <v>449.39</v>
      </c>
      <c r="AC279" s="6">
        <v>3296.5</v>
      </c>
      <c r="AD279" s="39">
        <v>131.30000000000001</v>
      </c>
    </row>
    <row r="280" spans="1:30" x14ac:dyDescent="0.2">
      <c r="A280" s="1">
        <v>44986</v>
      </c>
      <c r="B280" s="38">
        <v>81.53</v>
      </c>
      <c r="C280" s="38">
        <v>1149.6672523761449</v>
      </c>
      <c r="D280" s="38">
        <v>1381.2</v>
      </c>
      <c r="E280" s="38">
        <v>1584.1582000000001</v>
      </c>
      <c r="F280" s="38">
        <v>2100.7589759647108</v>
      </c>
      <c r="G280" s="38">
        <v>1624.3234428245175</v>
      </c>
      <c r="H280" s="66">
        <v>203.10553636363636</v>
      </c>
      <c r="I280" s="39">
        <v>822.3</v>
      </c>
      <c r="J280" s="6">
        <v>2918.56</v>
      </c>
      <c r="K280" s="7">
        <v>3.73E-2</v>
      </c>
      <c r="L280" s="7">
        <v>3.3599999999999998E-2</v>
      </c>
      <c r="M280" s="33">
        <v>81</v>
      </c>
      <c r="N280" s="33">
        <v>394</v>
      </c>
      <c r="O280" s="4">
        <v>1.6386016740521911</v>
      </c>
      <c r="P280" s="6">
        <v>4111</v>
      </c>
      <c r="Q280" s="3">
        <v>78.14</v>
      </c>
      <c r="R280" s="50">
        <f t="shared" si="1"/>
        <v>3.3900000000000006</v>
      </c>
      <c r="S280" s="3">
        <v>89.26</v>
      </c>
      <c r="T280" s="53">
        <v>2.46E-2</v>
      </c>
      <c r="U280" s="9">
        <v>125099</v>
      </c>
      <c r="V280" s="9">
        <v>30321</v>
      </c>
      <c r="W280" s="9">
        <v>204083.25646370091</v>
      </c>
      <c r="X280" s="9">
        <v>126790.73887457365</v>
      </c>
      <c r="Y280" s="9">
        <v>201077.3269365314</v>
      </c>
      <c r="Z280" s="4">
        <v>217.5</v>
      </c>
      <c r="AA280" s="38">
        <v>1603.1</v>
      </c>
      <c r="AB280" s="3">
        <v>487.21</v>
      </c>
      <c r="AC280" s="6">
        <v>3253</v>
      </c>
      <c r="AD280" s="39">
        <v>130.30000000000001</v>
      </c>
    </row>
    <row r="281" spans="1:30" x14ac:dyDescent="0.2">
      <c r="A281" s="1">
        <v>45017</v>
      </c>
      <c r="B281" s="56">
        <v>89.39</v>
      </c>
      <c r="C281" s="56">
        <v>1224.1600000000001</v>
      </c>
      <c r="D281" s="56">
        <v>1497.2147</v>
      </c>
      <c r="E281" s="56">
        <v>1748.9987000000001</v>
      </c>
      <c r="F281" s="56">
        <v>2246.4106498914862</v>
      </c>
      <c r="G281" s="56">
        <v>1757.4574965934964</v>
      </c>
      <c r="H281" s="89">
        <v>216.55591666666666</v>
      </c>
      <c r="I281" s="84">
        <v>852.7</v>
      </c>
      <c r="J281" s="9">
        <v>2900</v>
      </c>
      <c r="K281" s="85">
        <v>3.85E-2</v>
      </c>
      <c r="L281" s="85">
        <v>3.4599999999999999E-2</v>
      </c>
      <c r="M281" s="84">
        <v>72</v>
      </c>
      <c r="N281" s="86">
        <v>385</v>
      </c>
      <c r="O281" s="87">
        <v>1.8</v>
      </c>
      <c r="P281" s="9">
        <v>4843</v>
      </c>
      <c r="Q281" s="84">
        <v>85.57</v>
      </c>
      <c r="R281" s="50">
        <f t="shared" si="1"/>
        <v>3.8200000000000074</v>
      </c>
      <c r="S281" s="84">
        <v>98.33</v>
      </c>
      <c r="T281" s="88">
        <v>2.2000000000000002E-2</v>
      </c>
      <c r="U281" s="9">
        <v>99953</v>
      </c>
      <c r="V281" s="9">
        <v>25569</v>
      </c>
      <c r="W281" s="6">
        <v>189193.16594223879</v>
      </c>
      <c r="X281" s="6">
        <v>126653.86005948053</v>
      </c>
      <c r="Y281" s="6">
        <v>172976.11664120597</v>
      </c>
      <c r="Z281" s="84">
        <v>236.93</v>
      </c>
      <c r="AA281" s="56">
        <v>1818.59</v>
      </c>
      <c r="AB281" s="84">
        <v>525.12</v>
      </c>
      <c r="AC281" s="9">
        <f>(3089+3053)/2</f>
        <v>3071</v>
      </c>
      <c r="AD281" s="90">
        <v>124.6</v>
      </c>
    </row>
    <row r="282" spans="1:30" x14ac:dyDescent="0.2">
      <c r="A282" s="1">
        <v>45047</v>
      </c>
      <c r="B282" s="3">
        <v>96.58</v>
      </c>
      <c r="C282" s="38">
        <v>1309.27</v>
      </c>
      <c r="D282" s="38">
        <v>1613.5895</v>
      </c>
      <c r="E282" s="38">
        <v>1917.547</v>
      </c>
      <c r="F282" s="38">
        <v>2405.5159024875934</v>
      </c>
      <c r="G282" s="38">
        <v>1933.2946647529113</v>
      </c>
      <c r="H282" s="40">
        <v>231.19083499999996</v>
      </c>
      <c r="I282" s="3">
        <v>882.3</v>
      </c>
      <c r="J282" s="6">
        <v>2934</v>
      </c>
      <c r="K282" s="72">
        <v>3.9E-2</v>
      </c>
      <c r="L282" s="72">
        <v>3.4799999999999998E-2</v>
      </c>
      <c r="M282" s="3">
        <v>70</v>
      </c>
      <c r="N282" s="3">
        <v>371</v>
      </c>
      <c r="O282" s="3">
        <v>2.0299999999999998</v>
      </c>
      <c r="P282" s="6">
        <v>4671</v>
      </c>
      <c r="Q282" s="3">
        <v>91.62</v>
      </c>
      <c r="R282" s="50">
        <f t="shared" si="1"/>
        <v>4.9599999999999937</v>
      </c>
      <c r="S282" s="3">
        <v>105.17</v>
      </c>
      <c r="T282" s="69">
        <v>2.6000000000000002E-2</v>
      </c>
      <c r="U282" s="9">
        <v>102458</v>
      </c>
      <c r="V282" s="9">
        <v>26246</v>
      </c>
      <c r="W282" s="9">
        <v>199454</v>
      </c>
      <c r="X282" s="9">
        <v>124446</v>
      </c>
      <c r="Y282" s="9">
        <v>183729</v>
      </c>
      <c r="Z282" s="3">
        <v>267.58</v>
      </c>
      <c r="AA282" s="38">
        <v>2065.58</v>
      </c>
      <c r="AB282" s="4">
        <v>597.20000000000005</v>
      </c>
      <c r="AC282" s="6">
        <v>3237</v>
      </c>
      <c r="AD282" s="39">
        <v>118.7</v>
      </c>
    </row>
    <row r="283" spans="1:30" x14ac:dyDescent="0.2">
      <c r="A283" s="1">
        <v>45078</v>
      </c>
      <c r="B283" s="3">
        <v>102.2</v>
      </c>
      <c r="C283" s="56">
        <v>1391.72</v>
      </c>
      <c r="D283" s="38">
        <v>1709.6115</v>
      </c>
      <c r="E283" s="38">
        <v>2051.5322000000001</v>
      </c>
      <c r="F283" s="38">
        <v>2585.6667905268096</v>
      </c>
      <c r="G283" s="38">
        <v>2104.2727609839794</v>
      </c>
      <c r="H283" s="66">
        <v>248.76167000000001</v>
      </c>
      <c r="I283" s="3">
        <v>906.3</v>
      </c>
      <c r="J283" s="9">
        <v>3013</v>
      </c>
      <c r="K283" s="85">
        <v>3.8800000000000001E-2</v>
      </c>
      <c r="L283" s="85">
        <v>3.4700000000000002E-2</v>
      </c>
      <c r="M283" s="3">
        <v>69</v>
      </c>
      <c r="N283" s="3">
        <v>360</v>
      </c>
      <c r="O283" s="3">
        <v>2.13</v>
      </c>
      <c r="P283" s="6">
        <v>4864</v>
      </c>
      <c r="Q283" s="3">
        <v>96.68</v>
      </c>
      <c r="R283" s="50">
        <f t="shared" si="1"/>
        <v>5.519999999999996</v>
      </c>
      <c r="S283" s="3">
        <v>111.17</v>
      </c>
      <c r="T283" s="88">
        <v>2.6000000000000002E-2</v>
      </c>
      <c r="U283" s="9">
        <v>90746</v>
      </c>
      <c r="V283" s="9">
        <v>22852</v>
      </c>
      <c r="W283" s="9">
        <v>203985</v>
      </c>
      <c r="X283" s="9">
        <v>124659</v>
      </c>
      <c r="Y283" s="9">
        <v>185603</v>
      </c>
      <c r="Z283" s="3">
        <v>289.54000000000002</v>
      </c>
      <c r="AA283" s="38">
        <v>2238.9899999999998</v>
      </c>
      <c r="AB283" s="3">
        <v>668.18</v>
      </c>
      <c r="AC283" s="6">
        <v>3172.5</v>
      </c>
      <c r="AD283" s="39">
        <v>116.8</v>
      </c>
    </row>
    <row r="284" spans="1:30" x14ac:dyDescent="0.2">
      <c r="A284" s="1">
        <v>45108</v>
      </c>
      <c r="B284" s="56">
        <v>107.65</v>
      </c>
      <c r="C284" s="56">
        <v>1465.1011925251903</v>
      </c>
      <c r="D284" s="38">
        <v>1818.0838000000001</v>
      </c>
      <c r="E284" s="38">
        <v>2210.9544000000001</v>
      </c>
      <c r="F284" s="38">
        <v>2767.1062720711398</v>
      </c>
      <c r="G284" s="38">
        <v>2232.6656180191512</v>
      </c>
      <c r="H284" s="38">
        <v>266.46468571428574</v>
      </c>
      <c r="I284" s="3">
        <v>987.8</v>
      </c>
      <c r="J284" s="6">
        <v>3285</v>
      </c>
      <c r="K284" s="72">
        <v>3.85E-2</v>
      </c>
      <c r="L284" s="72">
        <v>3.3799999999999997E-2</v>
      </c>
      <c r="M284" s="3">
        <v>87</v>
      </c>
      <c r="N284" s="3">
        <v>401</v>
      </c>
      <c r="O284" s="3">
        <v>2.09</v>
      </c>
      <c r="P284" s="6">
        <v>4673</v>
      </c>
      <c r="Q284" s="3">
        <v>101.68</v>
      </c>
      <c r="R284" s="50">
        <f t="shared" si="1"/>
        <v>5.9699999999999989</v>
      </c>
      <c r="S284" s="3">
        <v>115.85</v>
      </c>
      <c r="T284" s="69">
        <v>2.6000000000000002E-2</v>
      </c>
      <c r="U284" s="9">
        <v>101581</v>
      </c>
      <c r="V284" s="9">
        <v>25508</v>
      </c>
      <c r="W284" s="9">
        <v>211638</v>
      </c>
      <c r="X284" s="9">
        <v>136650</v>
      </c>
      <c r="Y284" s="9">
        <v>182022</v>
      </c>
      <c r="Z284" s="3">
        <v>309.93</v>
      </c>
      <c r="AA284" s="38">
        <v>2372.11</v>
      </c>
      <c r="AB284" s="3">
        <v>714.97</v>
      </c>
      <c r="AC284" s="6">
        <v>3124.5</v>
      </c>
      <c r="AD284" s="39">
        <v>116.3</v>
      </c>
    </row>
    <row r="285" spans="1:30" x14ac:dyDescent="0.2">
      <c r="A285" s="1">
        <v>45139</v>
      </c>
      <c r="B285" s="56">
        <v>111.1</v>
      </c>
      <c r="C285" s="56">
        <v>1539.0817196887776</v>
      </c>
      <c r="D285" s="38">
        <v>2044.2832000000001</v>
      </c>
      <c r="E285" s="38">
        <v>2393.7692000000002</v>
      </c>
      <c r="F285" s="38">
        <v>3284.8642607873348</v>
      </c>
      <c r="G285" s="38">
        <v>2363.4825864455893</v>
      </c>
      <c r="H285" s="38">
        <v>322.13410000000005</v>
      </c>
      <c r="I285" s="38">
        <v>1057.9970000000001</v>
      </c>
      <c r="J285" s="9">
        <v>3518</v>
      </c>
      <c r="K285" s="85">
        <v>3.7999999999999999E-2</v>
      </c>
      <c r="L285" s="85">
        <v>3.4500000000000003E-2</v>
      </c>
      <c r="M285" s="3">
        <v>71</v>
      </c>
      <c r="N285" s="3">
        <v>338</v>
      </c>
      <c r="O285" s="3">
        <v>1.8</v>
      </c>
      <c r="P285" s="6">
        <v>4832</v>
      </c>
      <c r="Q285" s="3">
        <v>115.04</v>
      </c>
      <c r="R285" s="50">
        <f t="shared" si="1"/>
        <v>-3.9400000000000119</v>
      </c>
      <c r="S285" s="3">
        <v>131.53</v>
      </c>
      <c r="T285" s="88">
        <v>-6.0000000000000001E-3</v>
      </c>
      <c r="U285" s="9">
        <v>97141</v>
      </c>
      <c r="V285" s="9">
        <v>26180</v>
      </c>
      <c r="W285" s="9">
        <v>188245</v>
      </c>
      <c r="X285" s="9">
        <v>116111</v>
      </c>
      <c r="Y285" s="9">
        <v>190437</v>
      </c>
      <c r="Z285" s="3">
        <v>333.25</v>
      </c>
      <c r="AA285" s="38">
        <v>2483.9299999999998</v>
      </c>
      <c r="AB285" s="3">
        <v>746.1</v>
      </c>
      <c r="AC285" s="6">
        <v>2706</v>
      </c>
      <c r="AD285" s="39">
        <v>111.3</v>
      </c>
    </row>
    <row r="286" spans="1:30" x14ac:dyDescent="0.2">
      <c r="A286" s="1">
        <v>45170</v>
      </c>
      <c r="B286" s="56">
        <v>118.36</v>
      </c>
      <c r="C286" s="56">
        <v>1649.26</v>
      </c>
      <c r="D286" s="56">
        <v>2304.9241999999999</v>
      </c>
      <c r="E286" s="56">
        <v>2603.8294000000001</v>
      </c>
      <c r="F286" s="56">
        <v>3587.4863773313264</v>
      </c>
      <c r="G286" s="56">
        <v>2539.6384281205319</v>
      </c>
      <c r="H286" s="56">
        <v>349.99801428571419</v>
      </c>
      <c r="I286" s="56">
        <v>1034.269851</v>
      </c>
      <c r="J286" s="6">
        <v>3572</v>
      </c>
      <c r="K286" s="72">
        <v>3.7599999999999995E-2</v>
      </c>
      <c r="L286" s="72">
        <v>3.4500000000000003E-2</v>
      </c>
      <c r="M286" s="3">
        <v>69</v>
      </c>
      <c r="N286" s="3">
        <v>329</v>
      </c>
      <c r="O286" s="3">
        <v>1.74</v>
      </c>
      <c r="P286" s="6">
        <v>4908</v>
      </c>
      <c r="Q286" s="3">
        <v>124.78</v>
      </c>
      <c r="R286" s="50">
        <f t="shared" si="1"/>
        <v>-6.4200000000000017</v>
      </c>
      <c r="S286" s="3">
        <v>143.57</v>
      </c>
      <c r="T286" s="69">
        <v>-1.2E-2</v>
      </c>
      <c r="U286" s="91">
        <v>103342</v>
      </c>
      <c r="V286" s="9">
        <v>28235</v>
      </c>
      <c r="W286" s="9">
        <v>201371</v>
      </c>
      <c r="X286" s="9">
        <v>149018</v>
      </c>
      <c r="Y286" s="9">
        <v>178577</v>
      </c>
      <c r="Z286" s="3">
        <v>360.4</v>
      </c>
      <c r="AA286" s="3">
        <v>2716.11</v>
      </c>
      <c r="AB286" s="3">
        <v>836.68</v>
      </c>
      <c r="AC286" s="6">
        <v>2750.5</v>
      </c>
      <c r="AD286" s="39">
        <v>108.6</v>
      </c>
    </row>
    <row r="287" spans="1:30" x14ac:dyDescent="0.2">
      <c r="A287" s="1">
        <v>45200</v>
      </c>
      <c r="B287" s="56">
        <v>130.16999999999999</v>
      </c>
      <c r="C287" s="56">
        <v>1834.5175930251501</v>
      </c>
      <c r="D287" s="56">
        <v>2496.2730000000001</v>
      </c>
      <c r="E287" s="56">
        <v>2830.8420000000001</v>
      </c>
      <c r="F287" s="56">
        <v>3858.6827796859102</v>
      </c>
      <c r="G287" s="56">
        <v>2653.8345016099588</v>
      </c>
      <c r="H287" s="56">
        <v>350.02041500000007</v>
      </c>
      <c r="I287" s="56">
        <v>1066.4538274426991</v>
      </c>
      <c r="J287" s="9">
        <v>3582</v>
      </c>
      <c r="K287" s="85">
        <v>3.7000000000000005E-2</v>
      </c>
      <c r="L287" s="85">
        <v>3.4000000000000002E-2</v>
      </c>
      <c r="M287" s="3">
        <v>73</v>
      </c>
      <c r="N287" s="3">
        <v>325</v>
      </c>
      <c r="O287" s="3">
        <v>1.53</v>
      </c>
      <c r="P287" s="6">
        <v>4549</v>
      </c>
      <c r="Q287" s="3">
        <v>133.46</v>
      </c>
      <c r="R287" s="50">
        <f t="shared" si="1"/>
        <v>-3.2900000000000205</v>
      </c>
      <c r="S287" s="3">
        <v>152.86000000000001</v>
      </c>
      <c r="T287" s="92">
        <v>-3.0000000000000001E-3</v>
      </c>
      <c r="U287" s="9">
        <v>120229</v>
      </c>
      <c r="V287" s="9">
        <v>33373</v>
      </c>
      <c r="W287" s="6">
        <v>224000</v>
      </c>
      <c r="X287" s="6">
        <v>152432.28267782481</v>
      </c>
      <c r="Y287" s="6">
        <v>195048.47070912135</v>
      </c>
      <c r="Z287" s="3">
        <v>385.65</v>
      </c>
      <c r="AA287" s="38">
        <v>2891.23</v>
      </c>
      <c r="AB287" s="3">
        <v>999.25</v>
      </c>
      <c r="AC287" s="6">
        <v>2995</v>
      </c>
      <c r="AD287" s="39">
        <v>111.3</v>
      </c>
    </row>
    <row r="288" spans="1:30" x14ac:dyDescent="0.2">
      <c r="A288" s="1">
        <v>45231</v>
      </c>
      <c r="B288" s="38">
        <v>150.01</v>
      </c>
      <c r="C288" s="38">
        <v>2127.9299999999998</v>
      </c>
      <c r="D288" s="38">
        <v>2816.0628000000002</v>
      </c>
      <c r="E288" s="38">
        <v>3115.2465000000002</v>
      </c>
      <c r="F288" s="38">
        <v>4287.0202983057015</v>
      </c>
      <c r="G288" s="38">
        <v>2971.444820774404</v>
      </c>
      <c r="H288" s="38">
        <v>353.84039999999999</v>
      </c>
      <c r="I288" s="4">
        <v>1004.076</v>
      </c>
      <c r="J288" s="6">
        <v>3523</v>
      </c>
      <c r="K288" s="72">
        <v>3.6900000000000002E-2</v>
      </c>
      <c r="L288" s="72">
        <v>3.3599999999999998E-2</v>
      </c>
      <c r="M288" s="3">
        <v>78</v>
      </c>
      <c r="N288" s="3">
        <v>334</v>
      </c>
      <c r="O288" s="3">
        <v>1.52</v>
      </c>
      <c r="P288" s="6">
        <v>4902</v>
      </c>
      <c r="Q288" s="3">
        <v>151.36000000000001</v>
      </c>
      <c r="R288" s="50">
        <f t="shared" si="1"/>
        <v>-1.3500000000000227</v>
      </c>
      <c r="S288" s="3">
        <v>176.58</v>
      </c>
      <c r="T288" s="92">
        <v>-5.0000000000000001E-3</v>
      </c>
      <c r="U288" s="6">
        <v>115630.74093000001</v>
      </c>
      <c r="V288" s="6">
        <v>33745.018399999994</v>
      </c>
      <c r="W288" s="9">
        <v>220375</v>
      </c>
      <c r="X288" s="9">
        <v>152444</v>
      </c>
      <c r="Y288" s="9">
        <v>183433</v>
      </c>
      <c r="Z288" s="94">
        <v>422.9</v>
      </c>
      <c r="AA288" s="93">
        <v>3195.75</v>
      </c>
      <c r="AB288" s="93">
        <v>1136.78</v>
      </c>
      <c r="AC288" s="6">
        <v>2999</v>
      </c>
      <c r="AD288" s="39">
        <v>114.2</v>
      </c>
    </row>
    <row r="289" spans="1:30" x14ac:dyDescent="0.2">
      <c r="A289" s="1">
        <v>45261</v>
      </c>
      <c r="B289" s="38">
        <v>193.65</v>
      </c>
      <c r="C289" s="38">
        <v>2775.22</v>
      </c>
      <c r="D289" s="38">
        <v>3533.1922</v>
      </c>
      <c r="E289" s="38">
        <v>3998.8519000000001</v>
      </c>
      <c r="F289" s="38">
        <v>6603.3692409574605</v>
      </c>
      <c r="G289" s="38">
        <v>3860.9243635921616</v>
      </c>
      <c r="H289" s="38">
        <v>641.99469999999997</v>
      </c>
      <c r="I289" s="38">
        <v>951</v>
      </c>
      <c r="J289" s="6">
        <v>3230</v>
      </c>
      <c r="K289" s="7">
        <v>3.6700000000000003E-2</v>
      </c>
      <c r="L289" s="7">
        <v>3.3099999999999997E-2</v>
      </c>
      <c r="M289" s="3">
        <v>88</v>
      </c>
      <c r="N289" s="3">
        <v>366</v>
      </c>
      <c r="O289" s="3">
        <v>1.44</v>
      </c>
      <c r="P289" s="6">
        <v>5006</v>
      </c>
      <c r="Q289" s="3">
        <v>237.77</v>
      </c>
      <c r="R289" s="50">
        <f t="shared" si="1"/>
        <v>-44.120000000000005</v>
      </c>
      <c r="S289" s="3">
        <v>272.13</v>
      </c>
      <c r="T289" s="92">
        <v>-6.0999999999999999E-2</v>
      </c>
      <c r="U289" s="6">
        <v>131872.75046000004</v>
      </c>
      <c r="V289" s="6">
        <v>38473.864743999991</v>
      </c>
      <c r="W289" s="9">
        <v>199145</v>
      </c>
      <c r="X289" s="9">
        <v>159603</v>
      </c>
      <c r="Y289" s="9">
        <v>164309</v>
      </c>
      <c r="Z289" s="45">
        <v>543.72</v>
      </c>
      <c r="AA289" s="38">
        <v>4022.4</v>
      </c>
      <c r="AB289" s="38">
        <v>1478.9</v>
      </c>
      <c r="AC289" s="6">
        <v>3155.5</v>
      </c>
      <c r="AD289" s="39">
        <v>116.1</v>
      </c>
    </row>
    <row r="290" spans="1:30" x14ac:dyDescent="0.2">
      <c r="A290" s="1">
        <v>45292</v>
      </c>
      <c r="B290" s="3">
        <v>243.92</v>
      </c>
      <c r="C290" s="38">
        <v>3515.24</v>
      </c>
      <c r="D290" s="38">
        <v>4261.5324000000001</v>
      </c>
      <c r="E290" s="38">
        <v>5106.0679</v>
      </c>
      <c r="F290" s="38">
        <v>7788.8552670587005</v>
      </c>
      <c r="G290" s="38">
        <v>4670.3050816174455</v>
      </c>
      <c r="H290" s="4">
        <v>818.34550000000002</v>
      </c>
      <c r="I290" s="4">
        <v>834.3</v>
      </c>
      <c r="J290" s="6">
        <v>2848</v>
      </c>
      <c r="K290" s="72">
        <v>3.6400000000000002E-2</v>
      </c>
      <c r="L290" s="72">
        <v>3.3000000000000002E-2</v>
      </c>
      <c r="M290" s="3">
        <v>90</v>
      </c>
      <c r="N290" s="3">
        <v>416</v>
      </c>
      <c r="O290" s="3">
        <v>1.61</v>
      </c>
      <c r="P290" s="6">
        <v>4809</v>
      </c>
      <c r="Q290" s="3">
        <v>268.11</v>
      </c>
      <c r="R290" s="50">
        <f t="shared" si="1"/>
        <v>-24.190000000000026</v>
      </c>
      <c r="S290" s="3">
        <v>309.58999999999997</v>
      </c>
      <c r="T290" s="92">
        <v>-2.5000000000000001E-2</v>
      </c>
      <c r="U290" s="6">
        <v>125463</v>
      </c>
      <c r="V290" s="9">
        <v>34569</v>
      </c>
      <c r="W290" s="6">
        <v>164627</v>
      </c>
      <c r="X290" s="6">
        <v>140393</v>
      </c>
      <c r="Y290" s="63">
        <v>152244</v>
      </c>
      <c r="Z290" s="38">
        <v>738.94</v>
      </c>
      <c r="AA290" s="38">
        <v>5029.1400000000003</v>
      </c>
      <c r="AB290" s="38">
        <v>1833</v>
      </c>
      <c r="AC290" s="6">
        <v>3321.5</v>
      </c>
      <c r="AD290" s="39">
        <v>118.9</v>
      </c>
    </row>
    <row r="291" spans="1:30" x14ac:dyDescent="0.2">
      <c r="A291" s="1">
        <v>45323</v>
      </c>
      <c r="B291" s="87">
        <v>291.68707770388488</v>
      </c>
      <c r="C291" s="56">
        <v>4172.7565438151514</v>
      </c>
      <c r="D291" s="56">
        <v>4825.7880999999998</v>
      </c>
      <c r="E291" s="56">
        <v>5940.5430999999999</v>
      </c>
      <c r="F291" s="38">
        <v>8579.885136895673</v>
      </c>
      <c r="G291" s="38">
        <v>5631.7015151669439</v>
      </c>
      <c r="H291" s="4">
        <v>834.91399999999999</v>
      </c>
      <c r="I291" s="4">
        <v>685.78700000000003</v>
      </c>
      <c r="J291" s="6">
        <v>2439</v>
      </c>
      <c r="K291" s="7">
        <v>3.6700000000000003E-2</v>
      </c>
      <c r="L291" s="7">
        <v>3.3300000000000003E-2</v>
      </c>
      <c r="M291" s="3">
        <v>89</v>
      </c>
      <c r="N291" s="3">
        <v>440</v>
      </c>
      <c r="O291" s="3">
        <v>2.06</v>
      </c>
      <c r="P291" s="6">
        <v>3950</v>
      </c>
      <c r="Q291" s="3">
        <v>288.72000000000003</v>
      </c>
      <c r="R291" s="50">
        <f t="shared" si="1"/>
        <v>2.9670777038848541</v>
      </c>
      <c r="S291" s="3">
        <v>330.71</v>
      </c>
      <c r="T291" s="92">
        <v>0.01</v>
      </c>
      <c r="U291" s="6">
        <v>125677.3</v>
      </c>
      <c r="V291" s="9">
        <v>35611.1</v>
      </c>
      <c r="W291" s="6">
        <v>154255.99501002498</v>
      </c>
      <c r="X291" s="6">
        <v>120857.72222207893</v>
      </c>
      <c r="Y291" s="6">
        <v>147817.58117113315</v>
      </c>
      <c r="Z291" s="38">
        <v>908.54</v>
      </c>
      <c r="AA291" s="38">
        <v>6064.97</v>
      </c>
      <c r="AB291" s="38">
        <v>2043.19</v>
      </c>
      <c r="AC291" s="6">
        <v>3425.5</v>
      </c>
      <c r="AD291" s="39">
        <v>120</v>
      </c>
    </row>
    <row r="292" spans="1:30" x14ac:dyDescent="0.2">
      <c r="A292" s="1">
        <v>45352</v>
      </c>
      <c r="B292" s="3">
        <v>331.68</v>
      </c>
      <c r="C292" s="38">
        <v>4661.8599999999997</v>
      </c>
      <c r="D292" s="38">
        <v>5357.0928999999996</v>
      </c>
      <c r="E292" s="38">
        <v>6942.3572000000004</v>
      </c>
      <c r="F292" s="38">
        <v>9044.9473592558443</v>
      </c>
      <c r="G292" s="38">
        <v>6635.309922527691</v>
      </c>
      <c r="H292" s="38">
        <v>850.33770000000004</v>
      </c>
      <c r="I292" s="4">
        <v>704.30700000000002</v>
      </c>
      <c r="J292" s="6">
        <v>2341</v>
      </c>
      <c r="K292" s="72">
        <v>3.7400000000000003E-2</v>
      </c>
      <c r="L292" s="72">
        <v>3.3799999999999997E-2</v>
      </c>
      <c r="M292" s="3">
        <v>91</v>
      </c>
      <c r="N292" s="3">
        <v>451</v>
      </c>
      <c r="O292" s="50">
        <v>2.2999999999999998</v>
      </c>
      <c r="P292" s="6">
        <v>4168</v>
      </c>
      <c r="Q292" s="3">
        <v>309.04000000000002</v>
      </c>
      <c r="R292" s="50">
        <f t="shared" si="1"/>
        <v>22.639999999999986</v>
      </c>
      <c r="S292" s="3">
        <v>352.22</v>
      </c>
      <c r="T292" s="92">
        <v>3.4000000000000002E-2</v>
      </c>
      <c r="U292" s="6">
        <v>107465</v>
      </c>
      <c r="V292" s="9">
        <v>29976</v>
      </c>
      <c r="W292" s="6">
        <v>179889</v>
      </c>
      <c r="X292" s="6">
        <v>122137.73716418102</v>
      </c>
      <c r="Y292" s="6">
        <v>158013.35535207918</v>
      </c>
      <c r="Z292" s="38">
        <v>1114.6500000000001</v>
      </c>
      <c r="AA292" s="38">
        <v>7141.31</v>
      </c>
      <c r="AB292" s="38">
        <v>2384.64</v>
      </c>
      <c r="AC292" s="6">
        <v>3214.5</v>
      </c>
      <c r="AD292" s="39">
        <v>124.2</v>
      </c>
    </row>
    <row r="293" spans="1:30" x14ac:dyDescent="0.2">
      <c r="A293" s="97">
        <v>45383</v>
      </c>
      <c r="B293" s="78">
        <v>354.87</v>
      </c>
      <c r="C293" s="77">
        <v>4847.8900000000003</v>
      </c>
      <c r="D293" s="77">
        <v>5830.2271000000001</v>
      </c>
      <c r="E293" s="77">
        <v>7524.5792000000001</v>
      </c>
      <c r="F293" s="77">
        <v>9356.8880421309059</v>
      </c>
      <c r="G293" s="77">
        <v>7368.2950287243402</v>
      </c>
      <c r="H293" s="77">
        <v>868.95830000000001</v>
      </c>
      <c r="I293" s="98">
        <v>714.27</v>
      </c>
      <c r="J293" s="99">
        <v>2445</v>
      </c>
      <c r="K293" s="100">
        <v>3.85E-2</v>
      </c>
      <c r="L293" s="100">
        <v>3.4799999999999998E-2</v>
      </c>
      <c r="M293" s="101">
        <v>84</v>
      </c>
      <c r="N293" s="101">
        <v>432</v>
      </c>
      <c r="O293" s="101">
        <v>2.35</v>
      </c>
      <c r="P293" s="99">
        <v>4401</v>
      </c>
      <c r="Q293" s="101">
        <v>321.33999999999997</v>
      </c>
      <c r="R293" s="50">
        <f t="shared" si="1"/>
        <v>33.53000000000003</v>
      </c>
      <c r="S293" s="101">
        <v>366.96</v>
      </c>
      <c r="T293" s="102">
        <v>4.2999999999999997E-2</v>
      </c>
      <c r="U293" s="96">
        <v>103783</v>
      </c>
      <c r="V293" s="99">
        <v>29056</v>
      </c>
      <c r="W293" s="11">
        <v>165382.85105445964</v>
      </c>
      <c r="X293" s="11">
        <v>109653.92563144195</v>
      </c>
      <c r="Y293" s="11">
        <v>152221.70027837172</v>
      </c>
      <c r="Z293" s="77">
        <v>1196.96</v>
      </c>
      <c r="AA293" s="103">
        <v>8383.81</v>
      </c>
      <c r="AB293" s="103">
        <v>2481.4499999999998</v>
      </c>
      <c r="AC293" s="99">
        <v>3257.5</v>
      </c>
      <c r="AD293" s="104">
        <v>123.7</v>
      </c>
    </row>
    <row r="294" spans="1:30" x14ac:dyDescent="0.2">
      <c r="A294" s="1">
        <v>45413</v>
      </c>
      <c r="B294" s="56">
        <v>389.33</v>
      </c>
      <c r="C294" s="56">
        <v>5230.3500000000004</v>
      </c>
      <c r="D294" s="56">
        <v>6073.7165000000005</v>
      </c>
      <c r="E294" s="56">
        <v>7826.3584000000001</v>
      </c>
      <c r="F294" s="56">
        <v>9682.8153621046004</v>
      </c>
      <c r="G294" s="56">
        <v>7857.3664960035512</v>
      </c>
      <c r="H294" s="4">
        <v>886.86360000000002</v>
      </c>
      <c r="I294" s="4">
        <v>787.13699999999994</v>
      </c>
      <c r="J294" s="6">
        <v>2608</v>
      </c>
      <c r="K294" s="72">
        <v>3.9E-2</v>
      </c>
      <c r="L294" s="72">
        <v>3.5499999999999997E-2</v>
      </c>
      <c r="M294" s="3">
        <v>67</v>
      </c>
      <c r="N294" s="3">
        <v>397</v>
      </c>
      <c r="O294" s="3">
        <v>2.4500000000000002</v>
      </c>
      <c r="P294" s="6">
        <v>5142</v>
      </c>
      <c r="Q294" s="3">
        <v>351.28</v>
      </c>
      <c r="R294" s="50">
        <f t="shared" si="1"/>
        <v>38.050000000000011</v>
      </c>
      <c r="S294" s="3">
        <v>400.3</v>
      </c>
      <c r="T294" s="92">
        <v>4.5999999999999999E-2</v>
      </c>
      <c r="U294" s="6">
        <v>97283</v>
      </c>
      <c r="V294" s="9">
        <v>25945</v>
      </c>
      <c r="W294" s="9">
        <v>188458</v>
      </c>
      <c r="X294" s="9">
        <v>116140</v>
      </c>
      <c r="Y294" s="9">
        <v>162765</v>
      </c>
      <c r="Z294" s="56">
        <v>1226.29</v>
      </c>
      <c r="AA294" s="38">
        <v>8808.59</v>
      </c>
      <c r="AB294" s="38">
        <v>2621.56</v>
      </c>
      <c r="AC294" s="6">
        <v>3379</v>
      </c>
      <c r="AD294" s="104">
        <v>126</v>
      </c>
    </row>
    <row r="295" spans="1:30" x14ac:dyDescent="0.2">
      <c r="A295" s="1">
        <v>45444</v>
      </c>
      <c r="B295" s="3">
        <v>403.38</v>
      </c>
      <c r="C295" s="56">
        <v>5512.23</v>
      </c>
      <c r="D295" s="38">
        <v>6351.7145</v>
      </c>
      <c r="E295" s="38">
        <v>8076.1153999999997</v>
      </c>
      <c r="F295" s="38">
        <v>9940.066614352716</v>
      </c>
      <c r="G295" s="38">
        <v>8426.1066287505619</v>
      </c>
      <c r="H295" s="4">
        <v>903.77940000000001</v>
      </c>
      <c r="I295" s="4">
        <v>841.53899999999999</v>
      </c>
      <c r="J295" s="6">
        <v>2881</v>
      </c>
      <c r="K295" s="72">
        <v>3.8300000000000001E-2</v>
      </c>
      <c r="L295" s="72">
        <v>3.49E-2</v>
      </c>
      <c r="M295" s="3">
        <v>79</v>
      </c>
      <c r="N295" s="3">
        <v>368</v>
      </c>
      <c r="O295" s="3">
        <v>2.5</v>
      </c>
      <c r="P295" s="6">
        <v>5363</v>
      </c>
      <c r="Q295" s="3">
        <v>366.87</v>
      </c>
      <c r="R295" s="50">
        <f t="shared" si="1"/>
        <v>36.509999999999991</v>
      </c>
      <c r="S295" s="3">
        <v>418.12</v>
      </c>
      <c r="T295" s="92">
        <v>4.2900000000000001E-2</v>
      </c>
      <c r="U295" s="6">
        <v>91159.2</v>
      </c>
      <c r="V295" s="9">
        <v>24301</v>
      </c>
      <c r="W295" s="6">
        <v>182817.05310218726</v>
      </c>
      <c r="X295" s="6">
        <v>116874.99503815018</v>
      </c>
      <c r="Y295" s="6">
        <v>142025.87664867184</v>
      </c>
      <c r="Z295" s="38">
        <v>1269.29</v>
      </c>
      <c r="AA295" s="38">
        <v>9208.32</v>
      </c>
      <c r="AB295" s="38">
        <v>2685.21</v>
      </c>
      <c r="AC295" s="6">
        <v>3436</v>
      </c>
      <c r="AD295" s="39">
        <v>127.8</v>
      </c>
    </row>
    <row r="296" spans="1:30" x14ac:dyDescent="0.2">
      <c r="A296" s="1">
        <v>45474</v>
      </c>
      <c r="B296" s="84">
        <v>411.7</v>
      </c>
      <c r="C296" s="56">
        <v>5762.27</v>
      </c>
      <c r="D296" s="56">
        <v>6607.7479000000003</v>
      </c>
      <c r="E296" s="56">
        <v>8266.0311999999994</v>
      </c>
      <c r="F296" s="56">
        <v>10246.484931852285</v>
      </c>
      <c r="G296" s="56">
        <v>8627.9450830151654</v>
      </c>
      <c r="H296" s="87">
        <v>923.76520000000005</v>
      </c>
      <c r="I296" s="4">
        <v>941</v>
      </c>
      <c r="J296" s="6">
        <v>3118</v>
      </c>
      <c r="K296" s="105">
        <v>3.8230384536332408E-2</v>
      </c>
      <c r="L296" s="7">
        <v>3.5001189973978955E-2</v>
      </c>
      <c r="M296" s="37">
        <v>81.3586691</v>
      </c>
      <c r="N296" s="37">
        <v>339.9</v>
      </c>
      <c r="O296" s="3">
        <v>2.66</v>
      </c>
      <c r="P296" s="6">
        <v>4964</v>
      </c>
      <c r="Q296" s="3">
        <v>374.06</v>
      </c>
      <c r="R296" s="50">
        <f t="shared" si="1"/>
        <v>37.639999999999986</v>
      </c>
      <c r="S296" s="3">
        <v>424.37</v>
      </c>
      <c r="T296" s="92">
        <v>4.5900000000000003E-2</v>
      </c>
      <c r="U296" s="6">
        <v>115574.7</v>
      </c>
      <c r="V296" s="9">
        <v>31898.1</v>
      </c>
      <c r="W296" s="6">
        <v>203449</v>
      </c>
      <c r="X296" s="6">
        <v>117386.65460460616</v>
      </c>
      <c r="Y296" s="6">
        <v>181857.2654299089</v>
      </c>
      <c r="Z296" s="38">
        <v>1255.45</v>
      </c>
      <c r="AA296" s="38">
        <v>9516.02</v>
      </c>
      <c r="AB296" s="38">
        <v>2807.62</v>
      </c>
      <c r="AC296" s="96">
        <v>3180</v>
      </c>
      <c r="AD296" s="39">
        <v>127.7</v>
      </c>
    </row>
    <row r="297" spans="1:30" x14ac:dyDescent="0.2">
      <c r="A297" s="1">
        <v>45505</v>
      </c>
      <c r="B297" s="84">
        <v>418.7</v>
      </c>
      <c r="C297" s="84">
        <v>5762.27</v>
      </c>
      <c r="D297" s="56">
        <v>6883.4412000000002</v>
      </c>
      <c r="E297" s="56">
        <v>8661.9477999999999</v>
      </c>
      <c r="F297" s="56">
        <v>10458.627751033107</v>
      </c>
      <c r="G297" s="56">
        <v>8859.996336549475</v>
      </c>
      <c r="H297" s="87">
        <v>942.92039999999997</v>
      </c>
      <c r="I297" s="4">
        <v>992.8</v>
      </c>
      <c r="J297" s="6">
        <v>3771</v>
      </c>
      <c r="K297" s="105">
        <v>3.8032365680475501E-2</v>
      </c>
      <c r="L297" s="7">
        <v>3.4717621395850135E-2</v>
      </c>
      <c r="M297" s="37">
        <v>79.265094700000006</v>
      </c>
      <c r="N297" s="37">
        <v>321.60000000000002</v>
      </c>
      <c r="O297" s="3">
        <v>2.62</v>
      </c>
      <c r="P297" s="6">
        <v>4559</v>
      </c>
      <c r="Q297" s="3">
        <v>375.03</v>
      </c>
      <c r="R297" s="50">
        <f t="shared" si="1"/>
        <v>43.670000000000016</v>
      </c>
      <c r="S297" s="3">
        <v>416.19</v>
      </c>
      <c r="T297" s="92">
        <v>5.7000000000000002E-2</v>
      </c>
      <c r="U297" s="6">
        <v>104802.6</v>
      </c>
      <c r="V297" s="9">
        <v>27866.1</v>
      </c>
      <c r="W297" s="6">
        <v>217523.16563597266</v>
      </c>
      <c r="X297" s="6">
        <v>127184.48329112203</v>
      </c>
      <c r="Y297" s="6">
        <v>185998.29074644731</v>
      </c>
      <c r="Z297" s="3">
        <v>1323.27</v>
      </c>
      <c r="AA297" s="38">
        <v>9775.39</v>
      </c>
      <c r="AB297" s="38">
        <v>2936.19</v>
      </c>
      <c r="AC297" s="6">
        <v>3370.5</v>
      </c>
      <c r="AD297" s="39">
        <v>130.6</v>
      </c>
    </row>
    <row r="298" spans="1:30" x14ac:dyDescent="0.2">
      <c r="A298" s="1">
        <v>45536</v>
      </c>
      <c r="B298" s="50">
        <v>426.18</v>
      </c>
      <c r="C298" s="56">
        <v>5937.24</v>
      </c>
      <c r="D298" s="106">
        <v>7122.2421000000004</v>
      </c>
      <c r="E298" s="56">
        <v>8925.3384999999998</v>
      </c>
      <c r="F298" s="56">
        <v>10665.282497251941</v>
      </c>
      <c r="G298" s="56">
        <v>8989.5572358156642</v>
      </c>
      <c r="H298" s="56">
        <v>961.82539999999995</v>
      </c>
      <c r="I298" s="56">
        <v>1014.951</v>
      </c>
      <c r="J298" s="6">
        <v>3561</v>
      </c>
      <c r="K298" s="105">
        <v>3.7499999999999999E-2</v>
      </c>
      <c r="L298" s="72">
        <v>3.44E-2</v>
      </c>
      <c r="M298" s="3">
        <v>84</v>
      </c>
      <c r="N298" s="3">
        <v>305</v>
      </c>
      <c r="O298" s="87">
        <v>2.5338226992802464</v>
      </c>
      <c r="P298" s="9">
        <v>5432</v>
      </c>
      <c r="Q298" s="87">
        <v>395.87400000000002</v>
      </c>
      <c r="R298" s="50">
        <f t="shared" si="1"/>
        <v>30.305999999999983</v>
      </c>
      <c r="S298" s="84">
        <v>440.27</v>
      </c>
      <c r="T298" s="107">
        <v>3.8600000000000002E-2</v>
      </c>
      <c r="U298" s="9">
        <v>115606.05769000002</v>
      </c>
      <c r="V298" s="9">
        <v>31090.695149999996</v>
      </c>
      <c r="W298" s="9">
        <v>207278</v>
      </c>
      <c r="X298" s="9">
        <v>137512</v>
      </c>
      <c r="Y298" s="9">
        <v>172393</v>
      </c>
      <c r="Z298" s="56">
        <v>1322.22</v>
      </c>
      <c r="AA298" s="38">
        <v>9916.7099999999991</v>
      </c>
      <c r="AB298" s="38">
        <v>3086.48</v>
      </c>
      <c r="AC298" s="6">
        <v>3417</v>
      </c>
      <c r="AD298" s="39">
        <v>136.30000000000001</v>
      </c>
    </row>
    <row r="299" spans="1:30" x14ac:dyDescent="0.2">
      <c r="A299" s="1">
        <v>45566</v>
      </c>
      <c r="B299" s="50">
        <v>434.86286880482714</v>
      </c>
      <c r="C299" s="56">
        <v>6142.43</v>
      </c>
      <c r="D299" s="106">
        <v>7313.9542000000001</v>
      </c>
      <c r="E299" s="56">
        <v>9145.4460999999992</v>
      </c>
      <c r="F299" s="56">
        <v>10791.479398543041</v>
      </c>
      <c r="G299" s="56">
        <v>9148.5126058238275</v>
      </c>
      <c r="H299" s="56">
        <v>981.56820000000005</v>
      </c>
      <c r="I299" s="56">
        <v>1062.144</v>
      </c>
      <c r="J299" s="6">
        <v>3637</v>
      </c>
      <c r="K299" s="105">
        <v>3.6900000000000002E-2</v>
      </c>
      <c r="L299" s="72">
        <v>3.4099999999999998E-2</v>
      </c>
      <c r="M299" s="3">
        <v>91</v>
      </c>
      <c r="N299" s="3">
        <v>309</v>
      </c>
      <c r="O299" s="87">
        <v>2.4309964337672785</v>
      </c>
      <c r="P299" s="9">
        <v>5377</v>
      </c>
      <c r="Q299" s="84">
        <v>405.01</v>
      </c>
      <c r="R299" s="50">
        <f t="shared" si="1"/>
        <v>29.852868804827153</v>
      </c>
      <c r="S299" s="84">
        <v>450.12</v>
      </c>
      <c r="T299" s="107">
        <v>3.7900000000000003E-2</v>
      </c>
      <c r="U299" s="9">
        <v>149797</v>
      </c>
      <c r="V299" s="9">
        <v>40200</v>
      </c>
      <c r="W299" s="9">
        <v>223938</v>
      </c>
      <c r="X299" s="9">
        <v>143284</v>
      </c>
      <c r="Y299" s="9">
        <v>188120</v>
      </c>
      <c r="Z299" s="56">
        <v>1356.47</v>
      </c>
      <c r="AA299" s="38">
        <v>10038.77</v>
      </c>
      <c r="AB299" s="38">
        <v>3124.67</v>
      </c>
      <c r="AC299" s="6">
        <v>3556</v>
      </c>
      <c r="AD299" s="39">
        <v>139.1</v>
      </c>
    </row>
    <row r="300" spans="1:30" x14ac:dyDescent="0.2">
      <c r="A300" s="1">
        <v>45597</v>
      </c>
      <c r="B300" s="50">
        <v>439.73</v>
      </c>
      <c r="C300" s="56">
        <v>6274.27</v>
      </c>
      <c r="D300" s="106">
        <v>7491.4314000000004</v>
      </c>
      <c r="E300" s="56">
        <v>9372.5568999999996</v>
      </c>
      <c r="F300" s="56">
        <v>10941.223782023582</v>
      </c>
      <c r="G300" s="56">
        <v>9351.379260454758</v>
      </c>
      <c r="H300" s="56">
        <v>1001.8377175438596</v>
      </c>
      <c r="I300" s="56">
        <v>1018.8</v>
      </c>
      <c r="J300" s="6">
        <v>3707</v>
      </c>
      <c r="K300" s="105">
        <v>3.6400000000000002E-2</v>
      </c>
      <c r="L300" s="72">
        <v>3.3799999999999997E-2</v>
      </c>
      <c r="M300" s="3">
        <v>100</v>
      </c>
      <c r="N300" s="3">
        <v>327</v>
      </c>
      <c r="O300" s="87">
        <v>2.4068411999722037</v>
      </c>
      <c r="P300" s="6">
        <v>5586</v>
      </c>
      <c r="Q300" s="3">
        <v>407.41</v>
      </c>
      <c r="R300" s="50">
        <f t="shared" si="1"/>
        <v>32.319999999999993</v>
      </c>
      <c r="S300" s="3">
        <v>453.15</v>
      </c>
      <c r="T300" s="53">
        <f>4.14/100</f>
        <v>4.1399999999999999E-2</v>
      </c>
      <c r="U300" s="9">
        <v>145149</v>
      </c>
      <c r="V300" s="9">
        <v>37937</v>
      </c>
      <c r="W300" s="9">
        <v>204542</v>
      </c>
      <c r="X300" s="9">
        <v>145767</v>
      </c>
      <c r="Y300" s="9">
        <v>174724</v>
      </c>
      <c r="Z300" s="56">
        <v>1395.06</v>
      </c>
      <c r="AA300" s="38">
        <v>10211.450000000001</v>
      </c>
      <c r="AB300" s="38">
        <v>3292.69</v>
      </c>
      <c r="AC300" s="6">
        <v>3769.5</v>
      </c>
      <c r="AD300" s="39">
        <v>139.9</v>
      </c>
    </row>
    <row r="301" spans="1:30" x14ac:dyDescent="0.2">
      <c r="A301" s="1">
        <v>45627</v>
      </c>
      <c r="B301" s="50">
        <v>441.1</v>
      </c>
      <c r="C301" s="56">
        <v>6296.65</v>
      </c>
      <c r="D301" s="38">
        <v>7694.0074999999997</v>
      </c>
      <c r="E301" s="38">
        <v>9514.0545999999995</v>
      </c>
      <c r="F301" s="38">
        <v>11034.043785618949</v>
      </c>
      <c r="G301" s="38">
        <v>9429.3173426592675</v>
      </c>
      <c r="H301" s="38">
        <v>1020.7061</v>
      </c>
      <c r="I301" s="56">
        <v>993.5</v>
      </c>
      <c r="J301" s="6">
        <v>3511</v>
      </c>
      <c r="K301" s="105">
        <v>3.6400000000000002E-2</v>
      </c>
      <c r="L301" s="72">
        <v>3.3700000000000001E-2</v>
      </c>
      <c r="M301" s="3">
        <v>95</v>
      </c>
      <c r="N301" s="3">
        <v>357</v>
      </c>
      <c r="O301" s="87">
        <v>2.41</v>
      </c>
      <c r="P301" s="6">
        <v>5993</v>
      </c>
      <c r="Q301" s="3">
        <v>411.59</v>
      </c>
      <c r="R301" s="50">
        <f t="shared" si="1"/>
        <v>29.510000000000048</v>
      </c>
      <c r="S301" s="3">
        <v>456.37</v>
      </c>
      <c r="T301" s="69">
        <v>3.95E-2</v>
      </c>
      <c r="U301" s="9">
        <v>130901</v>
      </c>
      <c r="V301" s="9">
        <v>34198</v>
      </c>
      <c r="W301" s="9">
        <v>207902.71083042014</v>
      </c>
      <c r="X301" s="9">
        <v>160572.86275200819</v>
      </c>
      <c r="Y301" s="9">
        <v>169678.22178511127</v>
      </c>
      <c r="Z301" s="56">
        <v>1424.76</v>
      </c>
      <c r="AA301" s="38">
        <v>10420.950000000001</v>
      </c>
      <c r="AB301" s="38">
        <v>3387.03</v>
      </c>
      <c r="AC301" s="9">
        <f>(3890+3984)/2</f>
        <v>3937</v>
      </c>
      <c r="AD301" s="39">
        <v>138.9</v>
      </c>
    </row>
    <row r="302" spans="1:30" x14ac:dyDescent="0.2">
      <c r="A302" s="1">
        <v>45658</v>
      </c>
      <c r="B302" s="50">
        <v>444.11</v>
      </c>
      <c r="C302" s="56">
        <v>6355.69</v>
      </c>
      <c r="D302" s="56">
        <v>7864.1256999999996</v>
      </c>
      <c r="E302" s="56">
        <v>9704.1047999999992</v>
      </c>
      <c r="F302" s="56">
        <v>11200.301971921785</v>
      </c>
      <c r="G302" s="56">
        <v>9537.8698975740463</v>
      </c>
      <c r="H302" s="56">
        <v>1043.5644</v>
      </c>
      <c r="I302" s="56">
        <v>880.7</v>
      </c>
      <c r="J302" s="6">
        <v>3155</v>
      </c>
      <c r="K302" s="105">
        <v>3.6400000000000002E-2</v>
      </c>
      <c r="L302" s="72">
        <v>3.3599999999999998E-2</v>
      </c>
      <c r="M302" s="3">
        <v>88</v>
      </c>
      <c r="N302" s="3">
        <v>375</v>
      </c>
      <c r="O302" s="87">
        <v>2.16</v>
      </c>
      <c r="P302" s="6">
        <v>6061</v>
      </c>
      <c r="Q302" s="3">
        <v>417.67</v>
      </c>
      <c r="R302" s="50">
        <f>B302-Q302</f>
        <v>26.439999999999998</v>
      </c>
      <c r="S302" s="3">
        <v>464.44</v>
      </c>
      <c r="T302" s="69">
        <v>3.39E-2</v>
      </c>
      <c r="U302" s="9">
        <v>116089</v>
      </c>
      <c r="V302" s="9">
        <v>29531</v>
      </c>
      <c r="W302" s="9">
        <v>195346</v>
      </c>
      <c r="X302" s="9">
        <v>153135</v>
      </c>
      <c r="Y302" s="9">
        <v>182305</v>
      </c>
      <c r="Z302" s="56">
        <v>1453.45</v>
      </c>
      <c r="AA302" s="38">
        <v>10751.05</v>
      </c>
      <c r="AB302" s="38">
        <v>3376.53</v>
      </c>
      <c r="AC302" s="6">
        <v>3896</v>
      </c>
      <c r="AD302" s="39">
        <v>142.9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6"/>
  <sheetViews>
    <sheetView topLeftCell="A34" zoomScaleNormal="100" workbookViewId="0">
      <selection activeCell="L53" sqref="L53"/>
    </sheetView>
  </sheetViews>
  <sheetFormatPr baseColWidth="10" defaultColWidth="11.5" defaultRowHeight="15" x14ac:dyDescent="0.2"/>
  <sheetData>
    <row r="1" spans="1:8" ht="80" x14ac:dyDescent="0.2">
      <c r="A1" s="34" t="s">
        <v>0</v>
      </c>
      <c r="B1" s="35" t="s">
        <v>18</v>
      </c>
      <c r="C1" s="35" t="s">
        <v>19</v>
      </c>
      <c r="D1" s="34" t="s">
        <v>23</v>
      </c>
      <c r="E1" s="34" t="s">
        <v>22</v>
      </c>
      <c r="F1" s="34" t="s">
        <v>33</v>
      </c>
      <c r="G1" s="27" t="s">
        <v>20</v>
      </c>
      <c r="H1" s="27" t="s">
        <v>21</v>
      </c>
    </row>
    <row r="2" spans="1:8" x14ac:dyDescent="0.2">
      <c r="A2" s="28">
        <v>1970</v>
      </c>
      <c r="B2" s="29">
        <v>4073</v>
      </c>
      <c r="C2" s="30"/>
      <c r="D2" s="3"/>
      <c r="E2" s="3"/>
      <c r="F2" s="3"/>
      <c r="G2" s="45"/>
      <c r="H2" s="3"/>
    </row>
    <row r="3" spans="1:8" x14ac:dyDescent="0.2">
      <c r="A3" s="28">
        <f>+A2+1</f>
        <v>1971</v>
      </c>
      <c r="B3" s="29">
        <v>4680</v>
      </c>
      <c r="C3" s="30"/>
      <c r="D3" s="3"/>
      <c r="E3" s="3"/>
      <c r="F3" s="3"/>
      <c r="G3" s="45"/>
      <c r="H3" s="3"/>
    </row>
    <row r="4" spans="1:8" x14ac:dyDescent="0.2">
      <c r="A4" s="28">
        <f t="shared" ref="A4:A48" si="0">+A3+1</f>
        <v>1972</v>
      </c>
      <c r="B4" s="29">
        <v>5238</v>
      </c>
      <c r="C4" s="30"/>
      <c r="D4" s="3"/>
      <c r="E4" s="3"/>
      <c r="F4" s="3"/>
      <c r="G4" s="45"/>
      <c r="H4" s="3"/>
    </row>
    <row r="5" spans="1:8" x14ac:dyDescent="0.2">
      <c r="A5" s="28">
        <f t="shared" si="0"/>
        <v>1973</v>
      </c>
      <c r="B5" s="29">
        <v>5064</v>
      </c>
      <c r="C5" s="30"/>
      <c r="D5" s="3"/>
      <c r="E5" s="3"/>
      <c r="F5" s="3"/>
      <c r="G5" s="45"/>
      <c r="H5" s="3"/>
    </row>
    <row r="6" spans="1:8" x14ac:dyDescent="0.2">
      <c r="A6" s="28">
        <f t="shared" si="0"/>
        <v>1974</v>
      </c>
      <c r="B6" s="29">
        <v>5133</v>
      </c>
      <c r="C6" s="30"/>
      <c r="D6" s="3"/>
      <c r="E6" s="3"/>
      <c r="F6" s="3"/>
      <c r="G6" s="45"/>
      <c r="H6" s="3"/>
    </row>
    <row r="7" spans="1:8" x14ac:dyDescent="0.2">
      <c r="A7" s="28">
        <f t="shared" si="0"/>
        <v>1975</v>
      </c>
      <c r="B7" s="29">
        <v>5480</v>
      </c>
      <c r="C7" s="30"/>
      <c r="D7" s="3"/>
      <c r="E7" s="3"/>
      <c r="F7" s="3"/>
      <c r="G7" s="45"/>
      <c r="H7" s="3"/>
    </row>
    <row r="8" spans="1:8" x14ac:dyDescent="0.2">
      <c r="A8" s="28">
        <f t="shared" si="0"/>
        <v>1976</v>
      </c>
      <c r="B8" s="29">
        <v>5625</v>
      </c>
      <c r="C8" s="30"/>
      <c r="D8" s="3"/>
      <c r="E8" s="3"/>
      <c r="F8" s="3"/>
      <c r="G8" s="45"/>
      <c r="H8" s="3"/>
    </row>
    <row r="9" spans="1:8" x14ac:dyDescent="0.2">
      <c r="A9" s="28">
        <f t="shared" si="0"/>
        <v>1977</v>
      </c>
      <c r="B9" s="29">
        <v>5149</v>
      </c>
      <c r="C9" s="30"/>
      <c r="D9" s="3"/>
      <c r="E9" s="3"/>
      <c r="F9" s="3"/>
      <c r="G9" s="45"/>
      <c r="H9" s="3"/>
    </row>
    <row r="10" spans="1:8" x14ac:dyDescent="0.2">
      <c r="A10" s="28">
        <f t="shared" si="0"/>
        <v>1978</v>
      </c>
      <c r="B10" s="29">
        <v>5056</v>
      </c>
      <c r="C10" s="30"/>
      <c r="D10" s="3"/>
      <c r="E10" s="3"/>
      <c r="F10" s="3"/>
      <c r="G10" s="45"/>
      <c r="H10" s="3"/>
    </row>
    <row r="11" spans="1:8" x14ac:dyDescent="0.2">
      <c r="A11" s="28">
        <f t="shared" si="0"/>
        <v>1979</v>
      </c>
      <c r="B11" s="29">
        <v>5188</v>
      </c>
      <c r="C11" s="30"/>
      <c r="D11" s="3"/>
      <c r="E11" s="3"/>
      <c r="F11" s="3"/>
      <c r="G11" s="45"/>
      <c r="H11" s="3"/>
    </row>
    <row r="12" spans="1:8" x14ac:dyDescent="0.2">
      <c r="A12" s="28">
        <f t="shared" si="0"/>
        <v>1980</v>
      </c>
      <c r="B12" s="29">
        <v>5147</v>
      </c>
      <c r="C12" s="30"/>
      <c r="D12" s="3"/>
      <c r="E12" s="3"/>
      <c r="F12" s="3"/>
      <c r="G12" s="45"/>
      <c r="H12" s="3"/>
    </row>
    <row r="13" spans="1:8" x14ac:dyDescent="0.2">
      <c r="A13" s="28">
        <f t="shared" si="0"/>
        <v>1981</v>
      </c>
      <c r="B13" s="29">
        <v>5120</v>
      </c>
      <c r="C13" s="30"/>
      <c r="D13" s="3"/>
      <c r="E13" s="3"/>
      <c r="F13" s="37">
        <v>180.69775596072932</v>
      </c>
      <c r="G13" s="45"/>
      <c r="H13" s="3"/>
    </row>
    <row r="14" spans="1:8" x14ac:dyDescent="0.2">
      <c r="A14" s="28">
        <f t="shared" si="0"/>
        <v>1982</v>
      </c>
      <c r="B14" s="29">
        <v>5487</v>
      </c>
      <c r="C14" s="30"/>
      <c r="D14" s="3"/>
      <c r="E14" s="3"/>
      <c r="F14" s="37">
        <v>178.08356353591157</v>
      </c>
      <c r="G14" s="45"/>
      <c r="H14" s="3"/>
    </row>
    <row r="15" spans="1:8" x14ac:dyDescent="0.2">
      <c r="A15" s="28">
        <f t="shared" si="0"/>
        <v>1983</v>
      </c>
      <c r="B15" s="29">
        <v>5697</v>
      </c>
      <c r="C15" s="30"/>
      <c r="D15" s="3"/>
      <c r="E15" s="3"/>
      <c r="F15" s="37">
        <v>181.28867732063924</v>
      </c>
      <c r="G15" s="45"/>
      <c r="H15" s="3"/>
    </row>
    <row r="16" spans="1:8" x14ac:dyDescent="0.2">
      <c r="A16" s="28">
        <f t="shared" si="0"/>
        <v>1984</v>
      </c>
      <c r="B16" s="29">
        <v>5341</v>
      </c>
      <c r="C16" s="30"/>
      <c r="D16" s="3"/>
      <c r="E16" s="3"/>
      <c r="F16" s="37">
        <v>176.56731413261889</v>
      </c>
      <c r="G16" s="45"/>
      <c r="H16" s="3"/>
    </row>
    <row r="17" spans="1:8" x14ac:dyDescent="0.2">
      <c r="A17" s="28">
        <f t="shared" si="0"/>
        <v>1985</v>
      </c>
      <c r="B17" s="29">
        <v>5962</v>
      </c>
      <c r="C17" s="30"/>
      <c r="D17" s="3"/>
      <c r="E17" s="3"/>
      <c r="F17" s="37">
        <v>194.80369515011549</v>
      </c>
      <c r="G17" s="45"/>
      <c r="H17" s="3"/>
    </row>
    <row r="18" spans="1:8" x14ac:dyDescent="0.2">
      <c r="A18" s="28">
        <f t="shared" si="0"/>
        <v>1986</v>
      </c>
      <c r="B18" s="29">
        <v>5721</v>
      </c>
      <c r="C18" s="30"/>
      <c r="D18" s="3"/>
      <c r="E18" s="3"/>
      <c r="F18" s="37">
        <v>183.84265279583875</v>
      </c>
      <c r="G18" s="45"/>
      <c r="H18" s="3"/>
    </row>
    <row r="19" spans="1:8" x14ac:dyDescent="0.2">
      <c r="A19" s="28">
        <f t="shared" si="0"/>
        <v>1987</v>
      </c>
      <c r="B19" s="29">
        <v>6190</v>
      </c>
      <c r="C19" s="30"/>
      <c r="D19" s="3"/>
      <c r="E19" s="6"/>
      <c r="F19" s="37">
        <v>199.32713873758411</v>
      </c>
      <c r="G19" s="45"/>
      <c r="H19" s="3"/>
    </row>
    <row r="20" spans="1:8" x14ac:dyDescent="0.2">
      <c r="A20" s="28">
        <f t="shared" si="0"/>
        <v>1988</v>
      </c>
      <c r="B20" s="29">
        <v>6061</v>
      </c>
      <c r="C20" s="30"/>
      <c r="D20" s="3"/>
      <c r="E20" s="6">
        <v>30131</v>
      </c>
      <c r="F20" s="37">
        <v>179.50742027155036</v>
      </c>
      <c r="G20" s="45"/>
      <c r="H20" s="3"/>
    </row>
    <row r="21" spans="1:8" x14ac:dyDescent="0.2">
      <c r="A21" s="28">
        <f t="shared" si="0"/>
        <v>1989</v>
      </c>
      <c r="B21" s="29">
        <v>6520</v>
      </c>
      <c r="C21" s="30"/>
      <c r="D21" s="3"/>
      <c r="E21" s="6"/>
      <c r="F21" s="37">
        <v>176.02617491441018</v>
      </c>
      <c r="G21" s="45"/>
      <c r="H21" s="3"/>
    </row>
    <row r="22" spans="1:8" x14ac:dyDescent="0.2">
      <c r="A22" s="28">
        <f t="shared" si="0"/>
        <v>1990</v>
      </c>
      <c r="B22" s="29">
        <v>6093</v>
      </c>
      <c r="C22" s="30"/>
      <c r="D22" s="3"/>
      <c r="E22" s="6"/>
      <c r="F22" s="37">
        <v>162.49232658072438</v>
      </c>
      <c r="G22" s="45"/>
      <c r="H22" s="3"/>
    </row>
    <row r="23" spans="1:8" x14ac:dyDescent="0.2">
      <c r="A23" s="28">
        <f t="shared" si="0"/>
        <v>1991</v>
      </c>
      <c r="B23" s="29">
        <v>5937</v>
      </c>
      <c r="C23" s="30"/>
      <c r="D23" s="3"/>
      <c r="E23" s="6"/>
      <c r="F23" s="37">
        <v>183.39464123524067</v>
      </c>
      <c r="G23" s="36">
        <v>65409</v>
      </c>
      <c r="H23" s="5">
        <v>32607</v>
      </c>
    </row>
    <row r="24" spans="1:8" x14ac:dyDescent="0.2">
      <c r="A24" s="28">
        <f t="shared" si="0"/>
        <v>1992</v>
      </c>
      <c r="B24" s="29">
        <v>6591</v>
      </c>
      <c r="C24" s="30"/>
      <c r="D24" s="3"/>
      <c r="E24" s="6"/>
      <c r="F24" s="37">
        <v>212.75404840155363</v>
      </c>
      <c r="G24" s="36">
        <v>15302</v>
      </c>
      <c r="H24" s="5">
        <v>4979</v>
      </c>
    </row>
    <row r="25" spans="1:8" x14ac:dyDescent="0.2">
      <c r="A25" s="28">
        <f t="shared" si="0"/>
        <v>1993</v>
      </c>
      <c r="B25" s="29">
        <v>7002</v>
      </c>
      <c r="C25" s="30"/>
      <c r="D25" s="3"/>
      <c r="E25" s="6"/>
      <c r="F25" s="37">
        <v>211.72868514150943</v>
      </c>
      <c r="G25" s="36">
        <v>78645</v>
      </c>
      <c r="H25" s="5">
        <v>29472</v>
      </c>
    </row>
    <row r="26" spans="1:8" x14ac:dyDescent="0.2">
      <c r="A26" s="28">
        <f t="shared" si="0"/>
        <v>1994</v>
      </c>
      <c r="B26" s="29">
        <v>7777</v>
      </c>
      <c r="C26" s="30"/>
      <c r="D26" s="3"/>
      <c r="E26" s="6"/>
      <c r="F26" s="37">
        <v>223.18064046579329</v>
      </c>
      <c r="G26" s="36">
        <v>127577</v>
      </c>
      <c r="H26" s="5">
        <v>51168</v>
      </c>
    </row>
    <row r="27" spans="1:8" x14ac:dyDescent="0.2">
      <c r="A27" s="28">
        <f t="shared" si="0"/>
        <v>1995</v>
      </c>
      <c r="B27" s="29">
        <v>8507</v>
      </c>
      <c r="C27" s="30"/>
      <c r="D27" s="3"/>
      <c r="E27" s="6"/>
      <c r="F27" s="37">
        <v>217.89238067855089</v>
      </c>
      <c r="G27" s="36">
        <v>278806</v>
      </c>
      <c r="H27" s="5">
        <v>103856</v>
      </c>
    </row>
    <row r="28" spans="1:8" x14ac:dyDescent="0.2">
      <c r="A28" s="28">
        <f t="shared" si="0"/>
        <v>1996</v>
      </c>
      <c r="B28" s="29">
        <v>8865</v>
      </c>
      <c r="C28" s="30"/>
      <c r="D28" s="3"/>
      <c r="E28" s="6"/>
      <c r="F28" s="37">
        <v>222.04545454545453</v>
      </c>
      <c r="G28" s="36">
        <v>296411</v>
      </c>
      <c r="H28" s="5">
        <v>114185</v>
      </c>
    </row>
    <row r="29" spans="1:8" x14ac:dyDescent="0.2">
      <c r="A29" s="28">
        <f t="shared" si="0"/>
        <v>1997</v>
      </c>
      <c r="B29" s="29">
        <v>9090</v>
      </c>
      <c r="C29" s="30"/>
      <c r="D29" s="3"/>
      <c r="E29" s="6"/>
      <c r="F29" s="37">
        <v>228.71393258426966</v>
      </c>
      <c r="G29" s="36">
        <v>300575</v>
      </c>
      <c r="H29" s="5">
        <v>125804</v>
      </c>
    </row>
    <row r="30" spans="1:8" x14ac:dyDescent="0.2">
      <c r="A30" s="28">
        <f t="shared" si="0"/>
        <v>1998</v>
      </c>
      <c r="B30" s="29">
        <v>9546</v>
      </c>
      <c r="C30" s="30"/>
      <c r="D30" s="3"/>
      <c r="E30" s="6"/>
      <c r="F30" s="37">
        <v>227.05024902443768</v>
      </c>
      <c r="G30" s="36">
        <v>325186</v>
      </c>
      <c r="H30" s="5">
        <v>148303</v>
      </c>
    </row>
    <row r="31" spans="1:8" x14ac:dyDescent="0.2">
      <c r="A31" s="28">
        <f t="shared" si="0"/>
        <v>1999</v>
      </c>
      <c r="B31" s="29">
        <v>10329</v>
      </c>
      <c r="C31" s="30"/>
      <c r="D31" s="3"/>
      <c r="E31" s="6"/>
      <c r="F31" s="37">
        <v>232.03342724964523</v>
      </c>
      <c r="G31" s="36">
        <v>372591</v>
      </c>
      <c r="H31" s="5">
        <v>216413</v>
      </c>
    </row>
    <row r="32" spans="1:8" x14ac:dyDescent="0.2">
      <c r="A32" s="28">
        <f t="shared" si="0"/>
        <v>2000</v>
      </c>
      <c r="B32" s="29">
        <v>9794</v>
      </c>
      <c r="C32" s="30"/>
      <c r="D32" s="3"/>
      <c r="E32" s="6"/>
      <c r="F32" s="37">
        <v>227.06347184261614</v>
      </c>
      <c r="G32" s="36">
        <v>326986</v>
      </c>
      <c r="H32" s="5">
        <v>173591</v>
      </c>
    </row>
    <row r="33" spans="1:8" x14ac:dyDescent="0.2">
      <c r="A33" s="28">
        <f t="shared" si="0"/>
        <v>2001</v>
      </c>
      <c r="B33" s="29">
        <v>9475</v>
      </c>
      <c r="C33" s="30"/>
      <c r="D33" s="3"/>
      <c r="E33" s="6"/>
      <c r="F33" s="37">
        <v>221.635386179297</v>
      </c>
      <c r="G33" s="36">
        <v>292200</v>
      </c>
      <c r="H33" s="5">
        <v>150129</v>
      </c>
    </row>
    <row r="34" spans="1:8" x14ac:dyDescent="0.2">
      <c r="A34" s="28">
        <f t="shared" si="0"/>
        <v>2002</v>
      </c>
      <c r="B34" s="29">
        <v>8529</v>
      </c>
      <c r="C34" s="30"/>
      <c r="D34" s="3"/>
      <c r="E34" s="6">
        <v>15000</v>
      </c>
      <c r="F34" s="37">
        <v>194.81129956530322</v>
      </c>
      <c r="G34" s="36">
        <v>311254</v>
      </c>
      <c r="H34" s="5">
        <v>213442</v>
      </c>
    </row>
    <row r="35" spans="1:8" x14ac:dyDescent="0.2">
      <c r="A35" s="28">
        <f t="shared" si="0"/>
        <v>2003</v>
      </c>
      <c r="B35" s="29">
        <v>7951</v>
      </c>
      <c r="C35" s="30"/>
      <c r="D35" s="6"/>
      <c r="E35" s="6"/>
      <c r="F35" s="37">
        <v>179.31043921967827</v>
      </c>
      <c r="G35" s="36">
        <v>289389</v>
      </c>
      <c r="H35" s="5">
        <v>164134</v>
      </c>
    </row>
    <row r="36" spans="1:8" x14ac:dyDescent="0.2">
      <c r="A36" s="28">
        <f t="shared" si="0"/>
        <v>2004</v>
      </c>
      <c r="B36" s="29">
        <v>9169</v>
      </c>
      <c r="C36" s="30"/>
      <c r="D36" s="6"/>
      <c r="E36" s="6"/>
      <c r="F36" s="37">
        <v>188.16925246510996</v>
      </c>
      <c r="G36" s="36">
        <v>543582</v>
      </c>
      <c r="H36" s="5">
        <v>268551</v>
      </c>
    </row>
    <row r="37" spans="1:8" x14ac:dyDescent="0.2">
      <c r="A37" s="28">
        <f t="shared" si="0"/>
        <v>2005</v>
      </c>
      <c r="B37" s="29">
        <v>9493</v>
      </c>
      <c r="C37" s="30"/>
      <c r="D37" s="6">
        <v>1885000</v>
      </c>
      <c r="E37" s="6"/>
      <c r="F37" s="37">
        <v>184.34971443062477</v>
      </c>
      <c r="G37" s="36">
        <v>624294</v>
      </c>
      <c r="H37" s="5">
        <v>277103</v>
      </c>
    </row>
    <row r="38" spans="1:8" x14ac:dyDescent="0.2">
      <c r="A38" s="28">
        <f t="shared" si="0"/>
        <v>2006</v>
      </c>
      <c r="B38" s="29">
        <v>10162</v>
      </c>
      <c r="C38" s="30"/>
      <c r="D38" s="6">
        <v>2150000</v>
      </c>
      <c r="E38" s="6"/>
      <c r="F38" s="37">
        <v>190.40143204077296</v>
      </c>
      <c r="G38" s="36">
        <v>798119</v>
      </c>
      <c r="H38" s="5">
        <v>360551</v>
      </c>
    </row>
    <row r="39" spans="1:8" x14ac:dyDescent="0.2">
      <c r="A39" s="28">
        <f t="shared" si="0"/>
        <v>2007</v>
      </c>
      <c r="B39" s="29">
        <v>9527</v>
      </c>
      <c r="C39" s="30"/>
      <c r="D39" s="6">
        <v>2150000</v>
      </c>
      <c r="E39" s="6"/>
      <c r="F39" s="37">
        <v>194.84645303078022</v>
      </c>
      <c r="G39" s="36">
        <v>749675</v>
      </c>
      <c r="H39" s="5">
        <v>251380</v>
      </c>
    </row>
    <row r="40" spans="1:8" x14ac:dyDescent="0.2">
      <c r="A40" s="28">
        <f t="shared" si="0"/>
        <v>2008</v>
      </c>
      <c r="B40" s="29">
        <v>10010</v>
      </c>
      <c r="C40" s="30"/>
      <c r="D40" s="6">
        <v>1783833</v>
      </c>
      <c r="E40" s="6">
        <v>11542</v>
      </c>
      <c r="F40" s="37">
        <v>202.92935760591334</v>
      </c>
      <c r="G40" s="36">
        <v>1068910</v>
      </c>
      <c r="H40" s="5">
        <v>280374</v>
      </c>
    </row>
    <row r="41" spans="1:8" x14ac:dyDescent="0.2">
      <c r="A41" s="28">
        <f t="shared" si="0"/>
        <v>2009</v>
      </c>
      <c r="B41" s="29">
        <v>10054</v>
      </c>
      <c r="C41" s="30"/>
      <c r="D41" s="6">
        <v>1808951</v>
      </c>
      <c r="E41" s="6">
        <v>11826</v>
      </c>
      <c r="F41" s="37">
        <v>204.19480676954879</v>
      </c>
      <c r="G41" s="36">
        <v>756585</v>
      </c>
      <c r="H41" s="5">
        <v>307133</v>
      </c>
    </row>
    <row r="42" spans="1:8" x14ac:dyDescent="0.2">
      <c r="A42" s="28">
        <f t="shared" si="0"/>
        <v>2010</v>
      </c>
      <c r="B42" s="29">
        <v>10308</v>
      </c>
      <c r="C42" s="30"/>
      <c r="D42" s="6">
        <v>1749010</v>
      </c>
      <c r="E42" s="6">
        <v>11929</v>
      </c>
      <c r="F42" s="37">
        <v>203.58500820687763</v>
      </c>
      <c r="G42" s="36">
        <v>1057353.2</v>
      </c>
      <c r="H42" s="5">
        <v>316671</v>
      </c>
    </row>
    <row r="43" spans="1:8" x14ac:dyDescent="0.2">
      <c r="A43" s="28">
        <f t="shared" si="0"/>
        <v>2011</v>
      </c>
      <c r="B43" s="29">
        <v>11206</v>
      </c>
      <c r="C43" s="30"/>
      <c r="D43" s="6">
        <v>1690581</v>
      </c>
      <c r="E43" s="6">
        <v>11646</v>
      </c>
      <c r="F43" s="37">
        <v>203.41232819114242</v>
      </c>
      <c r="G43" s="36">
        <v>1758653.5036499996</v>
      </c>
      <c r="H43" s="5">
        <v>450414.63429245458</v>
      </c>
    </row>
    <row r="44" spans="1:8" x14ac:dyDescent="0.2">
      <c r="A44" s="28">
        <f t="shared" si="0"/>
        <v>2012</v>
      </c>
      <c r="B44" s="29">
        <v>11340</v>
      </c>
      <c r="C44" s="30"/>
      <c r="D44" s="6">
        <v>1747914</v>
      </c>
      <c r="E44" s="6">
        <v>12003</v>
      </c>
      <c r="F44" s="37">
        <v>213.71020009889577</v>
      </c>
      <c r="G44" s="36">
        <v>1595126.5821399998</v>
      </c>
      <c r="H44" s="5">
        <v>429107.74572188198</v>
      </c>
    </row>
    <row r="45" spans="1:8" x14ac:dyDescent="0.2">
      <c r="A45" s="28">
        <f t="shared" si="0"/>
        <v>2013</v>
      </c>
      <c r="B45" s="29">
        <v>10971</v>
      </c>
      <c r="C45" s="30"/>
      <c r="D45" s="6">
        <v>1800667</v>
      </c>
      <c r="E45" s="6">
        <v>11922</v>
      </c>
      <c r="F45" s="37">
        <v>196.77106651996687</v>
      </c>
      <c r="G45" s="36">
        <v>1784323.2679999999</v>
      </c>
      <c r="H45" s="5">
        <v>430545.81809999997</v>
      </c>
    </row>
    <row r="46" spans="1:8" x14ac:dyDescent="0.2">
      <c r="A46" s="28">
        <f t="shared" si="0"/>
        <v>2014</v>
      </c>
      <c r="B46" s="29">
        <v>11010</v>
      </c>
      <c r="C46" s="30"/>
      <c r="D46" s="6">
        <v>1786271</v>
      </c>
      <c r="E46" s="6">
        <v>11497</v>
      </c>
      <c r="F46" s="37">
        <v>193.07950964064676</v>
      </c>
      <c r="G46" s="36">
        <v>1649938.189</v>
      </c>
      <c r="H46" s="5">
        <v>370233.23700000002</v>
      </c>
    </row>
    <row r="47" spans="1:8" x14ac:dyDescent="0.2">
      <c r="A47" s="28">
        <f t="shared" si="0"/>
        <v>2015</v>
      </c>
      <c r="B47" s="30">
        <v>11314</v>
      </c>
      <c r="C47" s="30">
        <v>12061</v>
      </c>
      <c r="D47" s="6">
        <v>1770056</v>
      </c>
      <c r="E47" s="6">
        <v>11666</v>
      </c>
      <c r="F47" s="37">
        <v>217</v>
      </c>
      <c r="G47" s="36">
        <v>1124139.69</v>
      </c>
      <c r="H47" s="5">
        <v>332394.978</v>
      </c>
    </row>
    <row r="48" spans="1:8" x14ac:dyDescent="0.2">
      <c r="A48" s="28">
        <f t="shared" si="0"/>
        <v>2016</v>
      </c>
      <c r="B48" s="6">
        <v>9895</v>
      </c>
      <c r="C48" s="6">
        <v>10292</v>
      </c>
      <c r="D48" s="6">
        <v>1773265</v>
      </c>
      <c r="E48" s="6">
        <v>11531</v>
      </c>
      <c r="F48" s="37">
        <v>200.13595664069641</v>
      </c>
      <c r="G48" s="36">
        <v>815938</v>
      </c>
      <c r="H48" s="5">
        <v>300725</v>
      </c>
    </row>
    <row r="49" spans="1:8" x14ac:dyDescent="0.2">
      <c r="A49" s="28">
        <v>2017</v>
      </c>
      <c r="B49" s="31"/>
      <c r="C49" s="31">
        <v>10098</v>
      </c>
      <c r="D49" s="6">
        <v>1720067</v>
      </c>
      <c r="E49" s="6">
        <v>11326</v>
      </c>
      <c r="F49" s="37">
        <v>195.16487424591287</v>
      </c>
      <c r="G49" s="36">
        <v>726815</v>
      </c>
      <c r="H49" s="5">
        <v>226401</v>
      </c>
    </row>
    <row r="50" spans="1:8" x14ac:dyDescent="0.2">
      <c r="A50" s="28">
        <v>2018</v>
      </c>
      <c r="B50" s="31"/>
      <c r="C50" s="31">
        <v>10527</v>
      </c>
      <c r="D50" s="6">
        <v>1726308</v>
      </c>
      <c r="E50" s="6">
        <v>11273</v>
      </c>
      <c r="F50" s="37">
        <v>189.59646697906481</v>
      </c>
      <c r="G50" s="36">
        <v>1007699</v>
      </c>
      <c r="H50" s="5">
        <v>334863</v>
      </c>
    </row>
    <row r="51" spans="1:8" x14ac:dyDescent="0.2">
      <c r="A51" s="28">
        <v>2019</v>
      </c>
      <c r="B51" s="31"/>
      <c r="C51" s="31">
        <v>10343</v>
      </c>
      <c r="D51" s="6">
        <v>1623176</v>
      </c>
      <c r="E51" s="6">
        <v>10287</v>
      </c>
      <c r="F51" s="37">
        <v>182.30974632843794</v>
      </c>
      <c r="G51" s="36">
        <v>927995</v>
      </c>
      <c r="H51" s="5">
        <v>303219</v>
      </c>
    </row>
    <row r="52" spans="1:8" x14ac:dyDescent="0.2">
      <c r="A52" s="28">
        <v>2020</v>
      </c>
      <c r="B52" s="31"/>
      <c r="C52" s="31">
        <v>11113</v>
      </c>
      <c r="D52" s="6">
        <v>1586903</v>
      </c>
      <c r="E52" s="6">
        <v>10411</v>
      </c>
      <c r="F52" s="37">
        <v>185</v>
      </c>
      <c r="G52" s="36">
        <v>1141264</v>
      </c>
      <c r="H52" s="5">
        <v>373484</v>
      </c>
    </row>
    <row r="53" spans="1:8" x14ac:dyDescent="0.2">
      <c r="A53" s="28">
        <v>2021</v>
      </c>
      <c r="B53" s="31"/>
      <c r="C53" s="31">
        <v>11553.3</v>
      </c>
      <c r="D53" s="6">
        <v>1576578</v>
      </c>
      <c r="E53" s="6">
        <v>10446</v>
      </c>
      <c r="F53" s="37">
        <v>188.5</v>
      </c>
      <c r="G53" s="36">
        <v>1342402</v>
      </c>
      <c r="H53" s="5">
        <v>395248</v>
      </c>
    </row>
    <row r="54" spans="1:8" x14ac:dyDescent="0.2">
      <c r="A54" s="28">
        <v>2022</v>
      </c>
      <c r="B54" s="31"/>
      <c r="C54" s="31">
        <v>11557.4</v>
      </c>
      <c r="D54" s="6">
        <v>1527056</v>
      </c>
      <c r="E54" s="6">
        <v>10076</v>
      </c>
      <c r="F54" s="37">
        <v>187.8</v>
      </c>
      <c r="G54" s="6">
        <v>1675274.2162699997</v>
      </c>
      <c r="H54" s="6">
        <v>412294</v>
      </c>
    </row>
    <row r="55" spans="1:8" x14ac:dyDescent="0.2">
      <c r="A55" s="28">
        <v>2023</v>
      </c>
      <c r="B55" s="95"/>
      <c r="C55" s="31">
        <v>11326</v>
      </c>
      <c r="D55" s="6">
        <v>1588902</v>
      </c>
      <c r="E55" s="6">
        <v>10197</v>
      </c>
      <c r="F55" s="37">
        <v>192.8</v>
      </c>
      <c r="G55" s="6">
        <v>1337790.7088800003</v>
      </c>
      <c r="H55" s="6">
        <v>353947.10966399999</v>
      </c>
    </row>
    <row r="56" spans="1:8" x14ac:dyDescent="0.2">
      <c r="A56" s="28">
        <v>2024</v>
      </c>
      <c r="B56" s="95"/>
      <c r="C56" s="31">
        <v>10590</v>
      </c>
      <c r="D56" s="6">
        <v>1483587</v>
      </c>
      <c r="E56" s="6">
        <v>9407</v>
      </c>
      <c r="F56" s="37">
        <v>170.9</v>
      </c>
      <c r="G56" s="9">
        <v>1412723.4079700001</v>
      </c>
      <c r="H56" s="9">
        <v>382664.11512799992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"/>
  <sheetViews>
    <sheetView workbookViewId="0"/>
  </sheetViews>
  <sheetFormatPr baseColWidth="10" defaultColWidth="11.5" defaultRowHeight="15" x14ac:dyDescent="0.2"/>
  <sheetData>
    <row r="1" spans="1:3" x14ac:dyDescent="0.2">
      <c r="A1" t="s">
        <v>24</v>
      </c>
    </row>
    <row r="2" spans="1:3" ht="409.6" x14ac:dyDescent="0.2">
      <c r="B2" t="s">
        <v>25</v>
      </c>
      <c r="C2" s="32" t="s">
        <v>27</v>
      </c>
    </row>
    <row r="3" spans="1:3" x14ac:dyDescent="0.2">
      <c r="B3" t="s">
        <v>26</v>
      </c>
      <c r="C3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Series Mensuales</vt:lpstr>
      <vt:lpstr>Series Anuales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Rocio Tamara Novoa</cp:lastModifiedBy>
  <dcterms:created xsi:type="dcterms:W3CDTF">2022-01-13T12:07:39Z</dcterms:created>
  <dcterms:modified xsi:type="dcterms:W3CDTF">2025-04-03T16:44:37Z</dcterms:modified>
</cp:coreProperties>
</file>